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480" yWindow="75" windowWidth="11355" windowHeight="11250" tabRatio="601"/>
  </bookViews>
  <sheets>
    <sheet name="Семена 2019-20" sheetId="1" r:id="rId1"/>
  </sheets>
  <definedNames>
    <definedName name="_xlnm._FilterDatabase" localSheetId="0" hidden="1">'Семена 2019-20'!$A$37:$M$37</definedName>
    <definedName name="ShipmentType1" localSheetId="0">'Семена 2019-20'!#REF!</definedName>
    <definedName name="ShipmentType2" localSheetId="0">'Семена 2019-20'!#REF!</definedName>
    <definedName name="SpeedValue" localSheetId="0">'Семена 2019-20'!#REF!</definedName>
    <definedName name="xfjg">'Семена 2019-20'!#REF!</definedName>
    <definedName name="_xlnm.Print_Area" localSheetId="0">'Семена 2019-20'!#REF!</definedName>
  </definedNames>
  <calcPr calcId="144525" refMode="R1C1"/>
</workbook>
</file>

<file path=xl/calcChain.xml><?xml version="1.0" encoding="utf-8"?>
<calcChain xmlns="http://schemas.openxmlformats.org/spreadsheetml/2006/main">
  <c r="A637" i="1" l="1"/>
  <c r="E582" i="1" l="1"/>
  <c r="F582" i="1"/>
  <c r="G582" i="1"/>
  <c r="H582" i="1"/>
  <c r="I582" i="1"/>
  <c r="E247" i="1"/>
  <c r="F247" i="1"/>
  <c r="G247" i="1"/>
  <c r="H247" i="1"/>
  <c r="I247" i="1"/>
  <c r="A623" i="1" l="1"/>
  <c r="E575" i="1" l="1"/>
  <c r="F575" i="1"/>
  <c r="G575" i="1"/>
  <c r="H575" i="1"/>
  <c r="I575" i="1"/>
  <c r="E574" i="1"/>
  <c r="F574" i="1"/>
  <c r="G574" i="1"/>
  <c r="H574" i="1"/>
  <c r="I574" i="1"/>
  <c r="E570" i="1"/>
  <c r="F570" i="1"/>
  <c r="G570" i="1"/>
  <c r="H570" i="1"/>
  <c r="I570" i="1"/>
  <c r="E567" i="1"/>
  <c r="E568" i="1"/>
  <c r="E569" i="1"/>
  <c r="F567" i="1"/>
  <c r="F568" i="1"/>
  <c r="F569" i="1"/>
  <c r="G567" i="1"/>
  <c r="G568" i="1"/>
  <c r="G569" i="1"/>
  <c r="H567" i="1"/>
  <c r="H568" i="1"/>
  <c r="H569" i="1"/>
  <c r="I567" i="1"/>
  <c r="I568" i="1"/>
  <c r="I569" i="1"/>
  <c r="E482" i="1"/>
  <c r="F482" i="1"/>
  <c r="G482" i="1"/>
  <c r="H482" i="1"/>
  <c r="I482" i="1"/>
  <c r="E321" i="1" l="1"/>
  <c r="F321" i="1"/>
  <c r="G321" i="1"/>
  <c r="H321" i="1"/>
  <c r="I321" i="1"/>
  <c r="E304" i="1"/>
  <c r="F304" i="1"/>
  <c r="G304" i="1"/>
  <c r="H304" i="1"/>
  <c r="I304" i="1"/>
  <c r="E415" i="1"/>
  <c r="F415" i="1"/>
  <c r="G415" i="1"/>
  <c r="H415" i="1"/>
  <c r="I415" i="1"/>
  <c r="E583" i="1"/>
  <c r="F583" i="1"/>
  <c r="G583" i="1"/>
  <c r="H583" i="1"/>
  <c r="I583" i="1"/>
  <c r="E163" i="1"/>
  <c r="F163" i="1"/>
  <c r="G163" i="1"/>
  <c r="H163" i="1"/>
  <c r="I163" i="1"/>
  <c r="E636" i="1" l="1"/>
  <c r="F636" i="1"/>
  <c r="G636" i="1"/>
  <c r="H636" i="1"/>
  <c r="I636" i="1"/>
  <c r="E632" i="1"/>
  <c r="F632" i="1"/>
  <c r="G632" i="1"/>
  <c r="H632" i="1"/>
  <c r="I632" i="1"/>
  <c r="E347" i="1"/>
  <c r="F347" i="1"/>
  <c r="G347" i="1"/>
  <c r="H347" i="1"/>
  <c r="I347" i="1"/>
  <c r="E152" i="1"/>
  <c r="F152" i="1"/>
  <c r="G152" i="1"/>
  <c r="H152" i="1"/>
  <c r="I152" i="1"/>
  <c r="A642" i="1" l="1"/>
  <c r="A643" i="1" s="1"/>
  <c r="A644" i="1" s="1"/>
  <c r="A645" i="1" s="1"/>
  <c r="A646" i="1" s="1"/>
  <c r="A647" i="1" s="1"/>
  <c r="A648" i="1" s="1"/>
  <c r="A649" i="1" s="1"/>
  <c r="A650" i="1" s="1"/>
  <c r="A651" i="1" s="1"/>
  <c r="A652" i="1" s="1"/>
  <c r="A653" i="1" s="1"/>
  <c r="E635" i="1"/>
  <c r="F635" i="1"/>
  <c r="G635" i="1"/>
  <c r="H635" i="1"/>
  <c r="I635" i="1"/>
  <c r="E630" i="1"/>
  <c r="F630" i="1"/>
  <c r="G630" i="1"/>
  <c r="H630" i="1"/>
  <c r="I630" i="1"/>
  <c r="E522" i="1"/>
  <c r="F522" i="1"/>
  <c r="G522" i="1"/>
  <c r="H522" i="1"/>
  <c r="I522" i="1"/>
  <c r="E461" i="1" l="1"/>
  <c r="F461" i="1"/>
  <c r="G461" i="1"/>
  <c r="H461" i="1"/>
  <c r="I461" i="1"/>
  <c r="E450" i="1"/>
  <c r="F450" i="1"/>
  <c r="G450" i="1"/>
  <c r="H450" i="1"/>
  <c r="I450" i="1"/>
  <c r="I236" i="1"/>
  <c r="H236" i="1"/>
  <c r="G236" i="1"/>
  <c r="F236" i="1"/>
  <c r="E236" i="1"/>
  <c r="E84" i="1"/>
  <c r="F84" i="1"/>
  <c r="G84" i="1"/>
  <c r="H84" i="1"/>
  <c r="I84" i="1"/>
  <c r="G72" i="1"/>
  <c r="H72" i="1"/>
  <c r="I72" i="1"/>
  <c r="F72" i="1"/>
  <c r="E72" i="1"/>
  <c r="I466" i="1" l="1"/>
  <c r="H466" i="1"/>
  <c r="G466" i="1"/>
  <c r="F466" i="1"/>
  <c r="E466" i="1"/>
  <c r="I399" i="1"/>
  <c r="H399" i="1"/>
  <c r="F399" i="1"/>
  <c r="G399" i="1"/>
  <c r="E399" i="1"/>
  <c r="I364" i="1"/>
  <c r="H364" i="1"/>
  <c r="G364" i="1"/>
  <c r="F364" i="1"/>
  <c r="E364" i="1"/>
  <c r="I326" i="1"/>
  <c r="H326" i="1"/>
  <c r="G326" i="1"/>
  <c r="F326" i="1"/>
  <c r="E326" i="1"/>
  <c r="I316" i="1"/>
  <c r="H316" i="1"/>
  <c r="G316" i="1"/>
  <c r="F316" i="1"/>
  <c r="E316" i="1"/>
  <c r="I313" i="1"/>
  <c r="H313" i="1"/>
  <c r="G313" i="1"/>
  <c r="F313" i="1"/>
  <c r="E313" i="1"/>
  <c r="I312" i="1"/>
  <c r="H312" i="1"/>
  <c r="G312" i="1"/>
  <c r="F312" i="1"/>
  <c r="E312" i="1"/>
  <c r="I307" i="1"/>
  <c r="H307" i="1"/>
  <c r="G307" i="1"/>
  <c r="F307" i="1"/>
  <c r="E307" i="1"/>
  <c r="I149" i="1"/>
  <c r="H149" i="1"/>
  <c r="G149" i="1"/>
  <c r="F149" i="1"/>
  <c r="E149" i="1"/>
  <c r="I64" i="1"/>
  <c r="H64" i="1"/>
  <c r="G64" i="1"/>
  <c r="F64" i="1"/>
  <c r="E64" i="1"/>
  <c r="I90" i="1"/>
  <c r="H90" i="1"/>
  <c r="G90" i="1"/>
  <c r="F90" i="1"/>
  <c r="E90" i="1"/>
  <c r="E42" i="1" l="1"/>
  <c r="F42" i="1"/>
  <c r="G42" i="1"/>
  <c r="H42" i="1"/>
  <c r="I42" i="1"/>
  <c r="E340" i="1" l="1"/>
  <c r="F340" i="1"/>
  <c r="G340" i="1"/>
  <c r="H340" i="1"/>
  <c r="I340" i="1"/>
  <c r="E158" i="1"/>
  <c r="F158" i="1"/>
  <c r="G158" i="1"/>
  <c r="H158" i="1"/>
  <c r="I158" i="1"/>
  <c r="I50" i="1" l="1"/>
  <c r="H50" i="1"/>
  <c r="G50" i="1"/>
  <c r="F50" i="1"/>
  <c r="E50" i="1"/>
  <c r="E629" i="1" l="1"/>
  <c r="F629" i="1"/>
  <c r="G629" i="1"/>
  <c r="H629" i="1"/>
  <c r="I629" i="1"/>
  <c r="E633" i="1"/>
  <c r="F633" i="1"/>
  <c r="G633" i="1"/>
  <c r="H633" i="1"/>
  <c r="I633" i="1"/>
  <c r="I624" i="1"/>
  <c r="H624" i="1"/>
  <c r="G624" i="1"/>
  <c r="F624" i="1"/>
  <c r="E624" i="1"/>
  <c r="I612" i="1"/>
  <c r="I613" i="1"/>
  <c r="I614" i="1"/>
  <c r="I615" i="1"/>
  <c r="H612" i="1"/>
  <c r="H613" i="1"/>
  <c r="H614" i="1"/>
  <c r="H615" i="1"/>
  <c r="G612" i="1"/>
  <c r="G613" i="1"/>
  <c r="G614" i="1"/>
  <c r="G615" i="1"/>
  <c r="F612" i="1"/>
  <c r="F613" i="1"/>
  <c r="F614" i="1"/>
  <c r="F615" i="1"/>
  <c r="E612" i="1"/>
  <c r="E613" i="1"/>
  <c r="E614" i="1"/>
  <c r="E615" i="1"/>
  <c r="E605" i="1"/>
  <c r="F605" i="1"/>
  <c r="G605" i="1"/>
  <c r="H605" i="1"/>
  <c r="I605" i="1"/>
  <c r="E601" i="1"/>
  <c r="F601" i="1"/>
  <c r="G601" i="1"/>
  <c r="H601" i="1"/>
  <c r="I601" i="1"/>
  <c r="E586" i="1"/>
  <c r="F586" i="1"/>
  <c r="G586" i="1"/>
  <c r="H586" i="1"/>
  <c r="I586" i="1"/>
  <c r="E581" i="1"/>
  <c r="F581" i="1"/>
  <c r="G581" i="1"/>
  <c r="H581" i="1"/>
  <c r="I581" i="1"/>
  <c r="I572" i="1"/>
  <c r="H572" i="1"/>
  <c r="G572" i="1"/>
  <c r="E572" i="1"/>
  <c r="F572" i="1"/>
  <c r="E559" i="1"/>
  <c r="F559" i="1"/>
  <c r="G559" i="1"/>
  <c r="H559" i="1"/>
  <c r="I559" i="1"/>
  <c r="E553" i="1"/>
  <c r="F553" i="1"/>
  <c r="G553" i="1"/>
  <c r="H553" i="1"/>
  <c r="I553" i="1"/>
  <c r="F551" i="1"/>
  <c r="G551" i="1"/>
  <c r="H551" i="1"/>
  <c r="I551" i="1"/>
  <c r="I552" i="1"/>
  <c r="E551" i="1"/>
  <c r="E471" i="1"/>
  <c r="F471" i="1"/>
  <c r="G471" i="1"/>
  <c r="H471" i="1"/>
  <c r="I471" i="1"/>
  <c r="E463" i="1"/>
  <c r="F463" i="1"/>
  <c r="G463" i="1"/>
  <c r="H463" i="1"/>
  <c r="I463" i="1"/>
  <c r="E526" i="1"/>
  <c r="F526" i="1"/>
  <c r="G526" i="1"/>
  <c r="H526" i="1"/>
  <c r="I526" i="1"/>
  <c r="E525" i="1"/>
  <c r="F525" i="1"/>
  <c r="G525" i="1"/>
  <c r="H525" i="1"/>
  <c r="I525" i="1"/>
  <c r="E520" i="1"/>
  <c r="F520" i="1"/>
  <c r="G520" i="1"/>
  <c r="H520" i="1"/>
  <c r="I520" i="1"/>
  <c r="I485" i="1"/>
  <c r="H485" i="1"/>
  <c r="G485" i="1"/>
  <c r="F485" i="1"/>
  <c r="E485" i="1"/>
  <c r="E484" i="1"/>
  <c r="F484" i="1"/>
  <c r="G484" i="1"/>
  <c r="H484" i="1"/>
  <c r="I484" i="1"/>
  <c r="E518" i="1"/>
  <c r="F518" i="1"/>
  <c r="G518" i="1"/>
  <c r="H518" i="1"/>
  <c r="I518" i="1"/>
  <c r="E514" i="1"/>
  <c r="F514" i="1"/>
  <c r="G514" i="1"/>
  <c r="H514" i="1"/>
  <c r="I514" i="1"/>
  <c r="E481" i="1" l="1"/>
  <c r="F481" i="1"/>
  <c r="G481" i="1"/>
  <c r="H481" i="1"/>
  <c r="I481" i="1"/>
  <c r="E475" i="1"/>
  <c r="F475" i="1"/>
  <c r="G475" i="1"/>
  <c r="H475" i="1"/>
  <c r="I475" i="1"/>
  <c r="E479" i="1"/>
  <c r="F479" i="1"/>
  <c r="G479" i="1"/>
  <c r="H479" i="1"/>
  <c r="I479" i="1"/>
  <c r="E435" i="1"/>
  <c r="F435" i="1"/>
  <c r="G435" i="1"/>
  <c r="H435" i="1"/>
  <c r="I435" i="1"/>
  <c r="E437" i="1"/>
  <c r="F437" i="1"/>
  <c r="G437" i="1"/>
  <c r="H437" i="1"/>
  <c r="I437" i="1"/>
  <c r="E443" i="1"/>
  <c r="F443" i="1"/>
  <c r="G443" i="1"/>
  <c r="H443" i="1"/>
  <c r="I443" i="1"/>
  <c r="E433" i="1"/>
  <c r="F433" i="1"/>
  <c r="G433" i="1"/>
  <c r="H433" i="1"/>
  <c r="I433" i="1"/>
  <c r="I423" i="1"/>
  <c r="H423" i="1"/>
  <c r="G423" i="1"/>
  <c r="F423" i="1"/>
  <c r="E423" i="1"/>
  <c r="H420" i="1"/>
  <c r="I420" i="1"/>
  <c r="G420" i="1"/>
  <c r="F420" i="1"/>
  <c r="E420" i="1"/>
  <c r="E419" i="1"/>
  <c r="F419" i="1"/>
  <c r="G419" i="1"/>
  <c r="H419" i="1"/>
  <c r="I419" i="1"/>
  <c r="E417" i="1"/>
  <c r="F417" i="1"/>
  <c r="G417" i="1"/>
  <c r="H417" i="1"/>
  <c r="I417" i="1"/>
  <c r="E406" i="1"/>
  <c r="F406" i="1"/>
  <c r="G406" i="1"/>
  <c r="H406" i="1"/>
  <c r="I406" i="1"/>
  <c r="E413" i="1"/>
  <c r="F413" i="1"/>
  <c r="G413" i="1"/>
  <c r="H413" i="1"/>
  <c r="I413" i="1"/>
  <c r="E397" i="1"/>
  <c r="F397" i="1"/>
  <c r="G397" i="1"/>
  <c r="H397" i="1"/>
  <c r="I397" i="1"/>
  <c r="E391" i="1"/>
  <c r="F391" i="1"/>
  <c r="G391" i="1"/>
  <c r="H391" i="1"/>
  <c r="I391" i="1"/>
  <c r="E386" i="1"/>
  <c r="F386" i="1"/>
  <c r="G386" i="1"/>
  <c r="H386" i="1"/>
  <c r="I386" i="1"/>
  <c r="E378" i="1"/>
  <c r="F378" i="1"/>
  <c r="G378" i="1"/>
  <c r="H378" i="1"/>
  <c r="I378" i="1"/>
  <c r="E374" i="1"/>
  <c r="F374" i="1"/>
  <c r="G374" i="1"/>
  <c r="H374" i="1"/>
  <c r="I374" i="1"/>
  <c r="I365" i="1"/>
  <c r="H365" i="1"/>
  <c r="G365" i="1"/>
  <c r="F365" i="1"/>
  <c r="E365" i="1"/>
  <c r="E353" i="1"/>
  <c r="F353" i="1"/>
  <c r="G353" i="1"/>
  <c r="H353" i="1"/>
  <c r="I353" i="1"/>
  <c r="E335" i="1" l="1"/>
  <c r="F335" i="1"/>
  <c r="G335" i="1"/>
  <c r="H335" i="1"/>
  <c r="I335" i="1"/>
  <c r="I330" i="1"/>
  <c r="H330" i="1"/>
  <c r="G330" i="1"/>
  <c r="F330" i="1"/>
  <c r="E330" i="1"/>
  <c r="E305" i="1"/>
  <c r="F305" i="1"/>
  <c r="G305" i="1"/>
  <c r="H305" i="1"/>
  <c r="I305" i="1"/>
  <c r="I303" i="1"/>
  <c r="H303" i="1"/>
  <c r="G303" i="1"/>
  <c r="F303" i="1"/>
  <c r="E303" i="1"/>
  <c r="E173" i="1"/>
  <c r="F173" i="1"/>
  <c r="G173" i="1"/>
  <c r="H173" i="1"/>
  <c r="I173" i="1"/>
  <c r="E188" i="1"/>
  <c r="F188" i="1"/>
  <c r="G188" i="1"/>
  <c r="H188" i="1"/>
  <c r="I188" i="1"/>
  <c r="I161" i="1"/>
  <c r="H161" i="1"/>
  <c r="G161" i="1"/>
  <c r="F161" i="1"/>
  <c r="E161" i="1"/>
  <c r="E142" i="1"/>
  <c r="F142" i="1"/>
  <c r="G142" i="1"/>
  <c r="H142" i="1"/>
  <c r="I142" i="1"/>
  <c r="I85" i="1"/>
  <c r="I86" i="1"/>
  <c r="H85" i="1"/>
  <c r="G85" i="1"/>
  <c r="F85" i="1"/>
  <c r="E85" i="1"/>
  <c r="A39" i="1"/>
  <c r="I47" i="1"/>
  <c r="H47" i="1"/>
  <c r="G47" i="1"/>
  <c r="F47" i="1"/>
  <c r="E47" i="1"/>
  <c r="E43" i="1"/>
  <c r="F43" i="1"/>
  <c r="G43" i="1"/>
  <c r="H43" i="1"/>
  <c r="I43" i="1"/>
  <c r="E270" i="1"/>
  <c r="F270" i="1"/>
  <c r="G270" i="1"/>
  <c r="H270" i="1"/>
  <c r="I270" i="1"/>
  <c r="E259" i="1"/>
  <c r="F259" i="1"/>
  <c r="G259" i="1"/>
  <c r="H259" i="1"/>
  <c r="I259" i="1"/>
  <c r="E211" i="1"/>
  <c r="F211" i="1"/>
  <c r="G211" i="1"/>
  <c r="H211" i="1"/>
  <c r="I211" i="1"/>
  <c r="E240" i="1"/>
  <c r="F240" i="1"/>
  <c r="G240" i="1"/>
  <c r="H240" i="1"/>
  <c r="I240" i="1"/>
  <c r="E257" i="1"/>
  <c r="F257" i="1"/>
  <c r="G257" i="1"/>
  <c r="H257" i="1"/>
  <c r="I257" i="1"/>
  <c r="I201" i="1"/>
  <c r="H201" i="1"/>
  <c r="G201" i="1"/>
  <c r="F201" i="1"/>
  <c r="E201" i="1"/>
  <c r="I183" i="1"/>
  <c r="H183" i="1"/>
  <c r="G183" i="1"/>
  <c r="F183" i="1"/>
  <c r="E183" i="1"/>
  <c r="E200" i="1" l="1"/>
  <c r="F200" i="1"/>
  <c r="G200" i="1"/>
  <c r="H200" i="1"/>
  <c r="I200" i="1"/>
  <c r="E194" i="1"/>
  <c r="F194" i="1"/>
  <c r="G194" i="1"/>
  <c r="H194" i="1"/>
  <c r="I194" i="1"/>
  <c r="E182" i="1"/>
  <c r="F182" i="1"/>
  <c r="G182" i="1"/>
  <c r="H182" i="1"/>
  <c r="I182" i="1"/>
  <c r="I178" i="1"/>
  <c r="H178" i="1"/>
  <c r="G178" i="1"/>
  <c r="F178" i="1"/>
  <c r="E178" i="1"/>
  <c r="I172" i="1"/>
  <c r="H172" i="1"/>
  <c r="G172" i="1"/>
  <c r="F172" i="1"/>
  <c r="E172" i="1"/>
  <c r="I157" i="1"/>
  <c r="H157" i="1"/>
  <c r="G157" i="1"/>
  <c r="F157" i="1"/>
  <c r="E157" i="1"/>
  <c r="I141" i="1"/>
  <c r="H141" i="1"/>
  <c r="G141" i="1"/>
  <c r="F141" i="1"/>
  <c r="E141" i="1"/>
  <c r="E148" i="1"/>
  <c r="F148" i="1"/>
  <c r="G148" i="1"/>
  <c r="H148" i="1"/>
  <c r="I148" i="1"/>
  <c r="E154" i="1"/>
  <c r="F154" i="1"/>
  <c r="G154" i="1"/>
  <c r="H154" i="1"/>
  <c r="I154" i="1"/>
  <c r="I151" i="1"/>
  <c r="H151" i="1"/>
  <c r="G151" i="1"/>
  <c r="F151" i="1"/>
  <c r="E151" i="1"/>
  <c r="I130" i="1"/>
  <c r="H130" i="1"/>
  <c r="G130" i="1"/>
  <c r="F130" i="1"/>
  <c r="E130" i="1"/>
  <c r="I131" i="1"/>
  <c r="H131" i="1"/>
  <c r="G131" i="1"/>
  <c r="F131" i="1"/>
  <c r="E131" i="1"/>
  <c r="I126" i="1"/>
  <c r="H126" i="1"/>
  <c r="G126" i="1"/>
  <c r="F126" i="1"/>
  <c r="E126" i="1"/>
  <c r="E119" i="1"/>
  <c r="F119" i="1"/>
  <c r="G119" i="1"/>
  <c r="H119" i="1"/>
  <c r="I119" i="1"/>
  <c r="I122" i="1"/>
  <c r="H122" i="1"/>
  <c r="G122" i="1"/>
  <c r="F122" i="1"/>
  <c r="E122" i="1"/>
  <c r="I96" i="1"/>
  <c r="H96" i="1"/>
  <c r="G96" i="1"/>
  <c r="F96" i="1"/>
  <c r="E96" i="1"/>
  <c r="G92" i="1"/>
  <c r="E95" i="1"/>
  <c r="F95" i="1"/>
  <c r="G95" i="1"/>
  <c r="H95" i="1"/>
  <c r="I95" i="1"/>
  <c r="E94" i="1" l="1"/>
  <c r="F94" i="1"/>
  <c r="G94" i="1"/>
  <c r="H94" i="1"/>
  <c r="I94" i="1"/>
  <c r="I87" i="1" l="1"/>
  <c r="H87" i="1"/>
  <c r="G87" i="1"/>
  <c r="F87" i="1"/>
  <c r="E87" i="1"/>
  <c r="H86" i="1"/>
  <c r="G86" i="1"/>
  <c r="F86" i="1"/>
  <c r="E86" i="1"/>
  <c r="I81" i="1"/>
  <c r="H81" i="1"/>
  <c r="G81" i="1"/>
  <c r="F81" i="1"/>
  <c r="E81" i="1"/>
  <c r="I78" i="1"/>
  <c r="H78" i="1"/>
  <c r="G78" i="1"/>
  <c r="F78" i="1"/>
  <c r="E78" i="1"/>
  <c r="I63" i="1"/>
  <c r="I65" i="1"/>
  <c r="I66" i="1"/>
  <c r="I67" i="1"/>
  <c r="I68" i="1"/>
  <c r="H63" i="1"/>
  <c r="H65" i="1"/>
  <c r="H66" i="1"/>
  <c r="H67" i="1"/>
  <c r="H68" i="1"/>
  <c r="G63" i="1"/>
  <c r="G65" i="1"/>
  <c r="G66" i="1"/>
  <c r="G67" i="1"/>
  <c r="G68" i="1"/>
  <c r="F63" i="1"/>
  <c r="F68" i="1"/>
  <c r="E68" i="1"/>
  <c r="G62" i="1"/>
  <c r="H62" i="1"/>
  <c r="I62" i="1"/>
  <c r="E63" i="1"/>
  <c r="I54" i="1"/>
  <c r="H54" i="1"/>
  <c r="G54" i="1"/>
  <c r="F54" i="1"/>
  <c r="E54" i="1"/>
  <c r="E48" i="1"/>
  <c r="F48" i="1"/>
  <c r="G48" i="1"/>
  <c r="H48" i="1"/>
  <c r="I48" i="1"/>
  <c r="I39" i="1"/>
  <c r="H39" i="1"/>
  <c r="G39" i="1"/>
  <c r="F39" i="1"/>
  <c r="E39" i="1"/>
  <c r="A40" i="1"/>
  <c r="A42" i="1" s="1"/>
  <c r="E589" i="1" l="1"/>
  <c r="F589" i="1"/>
  <c r="G589" i="1"/>
  <c r="H589" i="1"/>
  <c r="I589" i="1"/>
  <c r="E588" i="1"/>
  <c r="F588" i="1"/>
  <c r="G588" i="1"/>
  <c r="H588" i="1"/>
  <c r="I588" i="1"/>
  <c r="E587" i="1"/>
  <c r="F587" i="1"/>
  <c r="G587" i="1"/>
  <c r="H587" i="1"/>
  <c r="I587" i="1"/>
  <c r="E585" i="1"/>
  <c r="F585" i="1"/>
  <c r="G585" i="1"/>
  <c r="H585" i="1"/>
  <c r="I585" i="1"/>
  <c r="G140" i="1" l="1"/>
  <c r="E38" i="1" l="1"/>
  <c r="F38" i="1"/>
  <c r="G38" i="1"/>
  <c r="H38" i="1"/>
  <c r="I38" i="1"/>
  <c r="E40" i="1"/>
  <c r="F40" i="1"/>
  <c r="G40" i="1"/>
  <c r="H40" i="1"/>
  <c r="I40" i="1"/>
  <c r="A41" i="1"/>
  <c r="A43" i="1" s="1"/>
  <c r="A44" i="1" s="1"/>
  <c r="E41" i="1"/>
  <c r="F41" i="1"/>
  <c r="G41" i="1"/>
  <c r="H41" i="1"/>
  <c r="I41" i="1"/>
  <c r="A45" i="1"/>
  <c r="A46" i="1" s="1"/>
  <c r="A47" i="1" s="1"/>
  <c r="A48" i="1" s="1"/>
  <c r="A49" i="1" s="1"/>
  <c r="A50" i="1" s="1"/>
  <c r="A51" i="1" s="1"/>
  <c r="E44" i="1"/>
  <c r="F44" i="1"/>
  <c r="G44" i="1"/>
  <c r="H44" i="1"/>
  <c r="I44" i="1"/>
  <c r="E45" i="1"/>
  <c r="F45" i="1"/>
  <c r="G45" i="1"/>
  <c r="H45" i="1"/>
  <c r="I45" i="1"/>
  <c r="E46" i="1"/>
  <c r="F46" i="1"/>
  <c r="G46" i="1"/>
  <c r="H46" i="1"/>
  <c r="I46" i="1"/>
  <c r="E49" i="1"/>
  <c r="F49" i="1"/>
  <c r="G49" i="1"/>
  <c r="H49" i="1"/>
  <c r="I49" i="1"/>
  <c r="E51" i="1"/>
  <c r="F51" i="1"/>
  <c r="G51" i="1"/>
  <c r="H51" i="1"/>
  <c r="I51" i="1"/>
  <c r="A52" i="1"/>
  <c r="A53" i="1" s="1"/>
  <c r="A54" i="1" s="1"/>
  <c r="E52" i="1"/>
  <c r="F52" i="1"/>
  <c r="G52" i="1"/>
  <c r="H52" i="1"/>
  <c r="I52" i="1"/>
  <c r="E53" i="1"/>
  <c r="F53" i="1"/>
  <c r="G53" i="1"/>
  <c r="H53" i="1"/>
  <c r="I53" i="1"/>
  <c r="E55" i="1"/>
  <c r="F55" i="1"/>
  <c r="G55" i="1"/>
  <c r="H55" i="1"/>
  <c r="I55" i="1"/>
  <c r="E56" i="1"/>
  <c r="F56" i="1"/>
  <c r="G56" i="1"/>
  <c r="H56" i="1"/>
  <c r="I56" i="1"/>
  <c r="E57" i="1"/>
  <c r="F57" i="1"/>
  <c r="G57" i="1"/>
  <c r="H57" i="1"/>
  <c r="I57" i="1"/>
  <c r="E58" i="1"/>
  <c r="F58" i="1"/>
  <c r="G58" i="1"/>
  <c r="H58" i="1"/>
  <c r="I58" i="1"/>
  <c r="E59" i="1"/>
  <c r="F59" i="1"/>
  <c r="G59" i="1"/>
  <c r="H59" i="1"/>
  <c r="I59" i="1"/>
  <c r="E60" i="1"/>
  <c r="F60" i="1"/>
  <c r="G60" i="1"/>
  <c r="H60" i="1"/>
  <c r="I60" i="1"/>
  <c r="E61" i="1"/>
  <c r="F61" i="1"/>
  <c r="G61" i="1"/>
  <c r="H61" i="1"/>
  <c r="I61" i="1"/>
  <c r="E62" i="1"/>
  <c r="F62" i="1"/>
  <c r="E65" i="1"/>
  <c r="F65" i="1"/>
  <c r="E66" i="1"/>
  <c r="F66" i="1"/>
  <c r="E67" i="1"/>
  <c r="F67" i="1"/>
  <c r="E69" i="1"/>
  <c r="F69" i="1"/>
  <c r="G69" i="1"/>
  <c r="H69" i="1"/>
  <c r="I69" i="1"/>
  <c r="E70" i="1"/>
  <c r="F70" i="1"/>
  <c r="G70" i="1"/>
  <c r="H70" i="1"/>
  <c r="I70" i="1"/>
  <c r="E73" i="1"/>
  <c r="F73" i="1"/>
  <c r="G73" i="1"/>
  <c r="H73" i="1"/>
  <c r="I73" i="1"/>
  <c r="E74" i="1"/>
  <c r="F74" i="1"/>
  <c r="G74" i="1"/>
  <c r="H74" i="1"/>
  <c r="I74" i="1"/>
  <c r="E75" i="1"/>
  <c r="F75" i="1"/>
  <c r="G75" i="1"/>
  <c r="H75" i="1"/>
  <c r="I75" i="1"/>
  <c r="E76" i="1"/>
  <c r="F76" i="1"/>
  <c r="G76" i="1"/>
  <c r="H76" i="1"/>
  <c r="I76" i="1"/>
  <c r="E77" i="1"/>
  <c r="F77" i="1"/>
  <c r="G77" i="1"/>
  <c r="H77" i="1"/>
  <c r="I77" i="1"/>
  <c r="E79" i="1"/>
  <c r="F79" i="1"/>
  <c r="G79" i="1"/>
  <c r="H79" i="1"/>
  <c r="I79" i="1"/>
  <c r="E80" i="1"/>
  <c r="F80" i="1"/>
  <c r="G80" i="1"/>
  <c r="H80" i="1"/>
  <c r="I80" i="1"/>
  <c r="E82" i="1"/>
  <c r="F82" i="1"/>
  <c r="G82" i="1"/>
  <c r="H82" i="1"/>
  <c r="I82" i="1"/>
  <c r="E83" i="1"/>
  <c r="F83" i="1"/>
  <c r="G83" i="1"/>
  <c r="H83" i="1"/>
  <c r="I83" i="1"/>
  <c r="E88" i="1"/>
  <c r="F88" i="1"/>
  <c r="G88" i="1"/>
  <c r="H88" i="1"/>
  <c r="I88" i="1"/>
  <c r="E89" i="1"/>
  <c r="F89" i="1"/>
  <c r="G89" i="1"/>
  <c r="H89" i="1"/>
  <c r="I89" i="1"/>
  <c r="E91" i="1"/>
  <c r="F91" i="1"/>
  <c r="G91" i="1"/>
  <c r="H91" i="1"/>
  <c r="I91" i="1"/>
  <c r="E92" i="1"/>
  <c r="F92" i="1"/>
  <c r="H92" i="1"/>
  <c r="I92" i="1"/>
  <c r="E93" i="1"/>
  <c r="F93" i="1"/>
  <c r="G93" i="1"/>
  <c r="H93" i="1"/>
  <c r="I93" i="1"/>
  <c r="E97" i="1"/>
  <c r="F97" i="1"/>
  <c r="G97" i="1"/>
  <c r="H97" i="1"/>
  <c r="I97" i="1"/>
  <c r="E98" i="1"/>
  <c r="F98" i="1"/>
  <c r="G98" i="1"/>
  <c r="H98" i="1"/>
  <c r="I98" i="1"/>
  <c r="E99" i="1"/>
  <c r="F99" i="1"/>
  <c r="G99" i="1"/>
  <c r="H99" i="1"/>
  <c r="I99" i="1"/>
  <c r="E100" i="1"/>
  <c r="F100" i="1"/>
  <c r="G100" i="1"/>
  <c r="H100" i="1"/>
  <c r="I100" i="1"/>
  <c r="E101" i="1"/>
  <c r="F101" i="1"/>
  <c r="G101" i="1"/>
  <c r="H101" i="1"/>
  <c r="I101" i="1"/>
  <c r="E103" i="1"/>
  <c r="F103" i="1"/>
  <c r="G103" i="1"/>
  <c r="H103" i="1"/>
  <c r="I103" i="1"/>
  <c r="E104" i="1"/>
  <c r="F104" i="1"/>
  <c r="G104" i="1"/>
  <c r="H104" i="1"/>
  <c r="I104" i="1"/>
  <c r="E105" i="1"/>
  <c r="F105" i="1"/>
  <c r="G105" i="1"/>
  <c r="H105" i="1"/>
  <c r="I105" i="1"/>
  <c r="E106" i="1"/>
  <c r="F106" i="1"/>
  <c r="G106" i="1"/>
  <c r="H106" i="1"/>
  <c r="I106" i="1"/>
  <c r="E107" i="1"/>
  <c r="F107" i="1"/>
  <c r="G107" i="1"/>
  <c r="H107" i="1"/>
  <c r="I107" i="1"/>
  <c r="E108" i="1"/>
  <c r="F108" i="1"/>
  <c r="G108" i="1"/>
  <c r="H108" i="1"/>
  <c r="I108" i="1"/>
  <c r="E110" i="1"/>
  <c r="F110" i="1"/>
  <c r="G110" i="1"/>
  <c r="H110" i="1"/>
  <c r="I110" i="1"/>
  <c r="E111" i="1"/>
  <c r="F111" i="1"/>
  <c r="G111" i="1"/>
  <c r="H111" i="1"/>
  <c r="I111" i="1"/>
  <c r="E112" i="1"/>
  <c r="F112" i="1"/>
  <c r="G112" i="1"/>
  <c r="H112" i="1"/>
  <c r="I112" i="1"/>
  <c r="E113" i="1"/>
  <c r="F113" i="1"/>
  <c r="G113" i="1"/>
  <c r="H113" i="1"/>
  <c r="I113" i="1"/>
  <c r="E114" i="1"/>
  <c r="F114" i="1"/>
  <c r="G114" i="1"/>
  <c r="H114" i="1"/>
  <c r="I114" i="1"/>
  <c r="E116" i="1"/>
  <c r="F116" i="1"/>
  <c r="G116" i="1"/>
  <c r="H116" i="1"/>
  <c r="I116" i="1"/>
  <c r="E117" i="1"/>
  <c r="F117" i="1"/>
  <c r="G117" i="1"/>
  <c r="H117" i="1"/>
  <c r="I117" i="1"/>
  <c r="E118" i="1"/>
  <c r="F118" i="1"/>
  <c r="G118" i="1"/>
  <c r="H118" i="1"/>
  <c r="I118" i="1"/>
  <c r="E120" i="1"/>
  <c r="F120" i="1"/>
  <c r="G120" i="1"/>
  <c r="H120" i="1"/>
  <c r="I120" i="1"/>
  <c r="E121" i="1"/>
  <c r="F121" i="1"/>
  <c r="G121" i="1"/>
  <c r="H121" i="1"/>
  <c r="I121" i="1"/>
  <c r="E123" i="1"/>
  <c r="F123" i="1"/>
  <c r="G123" i="1"/>
  <c r="H123" i="1"/>
  <c r="I123" i="1"/>
  <c r="E124" i="1"/>
  <c r="F124" i="1"/>
  <c r="G124" i="1"/>
  <c r="H124" i="1"/>
  <c r="I124" i="1"/>
  <c r="E125" i="1"/>
  <c r="F125" i="1"/>
  <c r="G125" i="1"/>
  <c r="H125" i="1"/>
  <c r="I125" i="1"/>
  <c r="E127" i="1"/>
  <c r="F127" i="1"/>
  <c r="G127" i="1"/>
  <c r="H127" i="1"/>
  <c r="I127" i="1"/>
  <c r="E128" i="1"/>
  <c r="F128" i="1"/>
  <c r="G128" i="1"/>
  <c r="H128" i="1"/>
  <c r="I128" i="1"/>
  <c r="E129" i="1"/>
  <c r="F129" i="1"/>
  <c r="G129" i="1"/>
  <c r="H129" i="1"/>
  <c r="I129" i="1"/>
  <c r="E132" i="1"/>
  <c r="F132" i="1"/>
  <c r="G132" i="1"/>
  <c r="H132" i="1"/>
  <c r="I132" i="1"/>
  <c r="E133" i="1"/>
  <c r="F133" i="1"/>
  <c r="G133" i="1"/>
  <c r="H133" i="1"/>
  <c r="I133" i="1"/>
  <c r="E134" i="1"/>
  <c r="F134" i="1"/>
  <c r="G134" i="1"/>
  <c r="H134" i="1"/>
  <c r="I134" i="1"/>
  <c r="E135" i="1"/>
  <c r="F135" i="1"/>
  <c r="G135" i="1"/>
  <c r="H135" i="1"/>
  <c r="I135" i="1"/>
  <c r="E136" i="1"/>
  <c r="F136" i="1"/>
  <c r="G136" i="1"/>
  <c r="H136" i="1"/>
  <c r="I136" i="1"/>
  <c r="E137" i="1"/>
  <c r="F137" i="1"/>
  <c r="G137" i="1"/>
  <c r="H137" i="1"/>
  <c r="I137" i="1"/>
  <c r="E140" i="1"/>
  <c r="F140" i="1"/>
  <c r="H140" i="1"/>
  <c r="I140" i="1"/>
  <c r="E143" i="1"/>
  <c r="F143" i="1"/>
  <c r="G143" i="1"/>
  <c r="H143" i="1"/>
  <c r="I143" i="1"/>
  <c r="E145" i="1"/>
  <c r="F145" i="1"/>
  <c r="G145" i="1"/>
  <c r="H145" i="1"/>
  <c r="I145" i="1"/>
  <c r="E146" i="1"/>
  <c r="F146" i="1"/>
  <c r="G146" i="1"/>
  <c r="H146" i="1"/>
  <c r="I146" i="1"/>
  <c r="E147" i="1"/>
  <c r="F147" i="1"/>
  <c r="G147" i="1"/>
  <c r="H147" i="1"/>
  <c r="I147" i="1"/>
  <c r="E153" i="1"/>
  <c r="F153" i="1"/>
  <c r="G153" i="1"/>
  <c r="H153" i="1"/>
  <c r="I153" i="1"/>
  <c r="E155" i="1"/>
  <c r="F155" i="1"/>
  <c r="G155" i="1"/>
  <c r="H155" i="1"/>
  <c r="I155" i="1"/>
  <c r="E159" i="1"/>
  <c r="F159" i="1"/>
  <c r="G159" i="1"/>
  <c r="H159" i="1"/>
  <c r="I159" i="1"/>
  <c r="E160" i="1"/>
  <c r="F160" i="1"/>
  <c r="G160" i="1"/>
  <c r="H160" i="1"/>
  <c r="I160" i="1"/>
  <c r="E162" i="1"/>
  <c r="F162" i="1"/>
  <c r="G162" i="1"/>
  <c r="H162" i="1"/>
  <c r="I162" i="1"/>
  <c r="E164" i="1"/>
  <c r="F164" i="1"/>
  <c r="G164" i="1"/>
  <c r="H164" i="1"/>
  <c r="I164" i="1"/>
  <c r="E165" i="1"/>
  <c r="F165" i="1"/>
  <c r="G165" i="1"/>
  <c r="H165" i="1"/>
  <c r="I165" i="1"/>
  <c r="E166" i="1"/>
  <c r="F166" i="1"/>
  <c r="G166" i="1"/>
  <c r="H166" i="1"/>
  <c r="I166" i="1"/>
  <c r="E167" i="1"/>
  <c r="F167" i="1"/>
  <c r="G167" i="1"/>
  <c r="H167" i="1"/>
  <c r="I167" i="1"/>
  <c r="E168" i="1"/>
  <c r="F168" i="1"/>
  <c r="G168" i="1"/>
  <c r="H168" i="1"/>
  <c r="I168" i="1"/>
  <c r="E170" i="1"/>
  <c r="F170" i="1"/>
  <c r="G170" i="1"/>
  <c r="H170" i="1"/>
  <c r="I170" i="1"/>
  <c r="E171" i="1"/>
  <c r="F171" i="1"/>
  <c r="G171" i="1"/>
  <c r="H171" i="1"/>
  <c r="I171" i="1"/>
  <c r="E174" i="1"/>
  <c r="F174" i="1"/>
  <c r="G174" i="1"/>
  <c r="H174" i="1"/>
  <c r="I174" i="1"/>
  <c r="E175" i="1"/>
  <c r="F175" i="1"/>
  <c r="G175" i="1"/>
  <c r="H175" i="1"/>
  <c r="I175" i="1"/>
  <c r="E176" i="1"/>
  <c r="F176" i="1"/>
  <c r="G176" i="1"/>
  <c r="H176" i="1"/>
  <c r="I176" i="1"/>
  <c r="E177" i="1"/>
  <c r="F177" i="1"/>
  <c r="G177" i="1"/>
  <c r="H177" i="1"/>
  <c r="I177" i="1"/>
  <c r="E179" i="1"/>
  <c r="F179" i="1"/>
  <c r="G179" i="1"/>
  <c r="H179" i="1"/>
  <c r="I179" i="1"/>
  <c r="E180" i="1"/>
  <c r="F180" i="1"/>
  <c r="G180" i="1"/>
  <c r="H180" i="1"/>
  <c r="I180" i="1"/>
  <c r="E181" i="1"/>
  <c r="F181" i="1"/>
  <c r="G181" i="1"/>
  <c r="H181" i="1"/>
  <c r="I181" i="1"/>
  <c r="E184" i="1"/>
  <c r="F184" i="1"/>
  <c r="G184" i="1"/>
  <c r="H184" i="1"/>
  <c r="I184" i="1"/>
  <c r="E185" i="1"/>
  <c r="F185" i="1"/>
  <c r="G185" i="1"/>
  <c r="H185" i="1"/>
  <c r="I185" i="1"/>
  <c r="E186" i="1"/>
  <c r="F186" i="1"/>
  <c r="G186" i="1"/>
  <c r="H186" i="1"/>
  <c r="I186" i="1"/>
  <c r="E187" i="1"/>
  <c r="F187" i="1"/>
  <c r="G187" i="1"/>
  <c r="H187" i="1"/>
  <c r="I187" i="1"/>
  <c r="E189" i="1"/>
  <c r="F189" i="1"/>
  <c r="G189" i="1"/>
  <c r="H189" i="1"/>
  <c r="I189" i="1"/>
  <c r="E190" i="1"/>
  <c r="F190" i="1"/>
  <c r="G190" i="1"/>
  <c r="H190" i="1"/>
  <c r="I190" i="1"/>
  <c r="E191" i="1"/>
  <c r="F191" i="1"/>
  <c r="G191" i="1"/>
  <c r="H191" i="1"/>
  <c r="I191" i="1"/>
  <c r="E192" i="1"/>
  <c r="F192" i="1"/>
  <c r="G192" i="1"/>
  <c r="H192" i="1"/>
  <c r="I192" i="1"/>
  <c r="E193" i="1"/>
  <c r="F193" i="1"/>
  <c r="G193" i="1"/>
  <c r="H193" i="1"/>
  <c r="I193" i="1"/>
  <c r="E195" i="1"/>
  <c r="F195" i="1"/>
  <c r="G195" i="1"/>
  <c r="H195" i="1"/>
  <c r="I195" i="1"/>
  <c r="E196" i="1"/>
  <c r="F196" i="1"/>
  <c r="G196" i="1"/>
  <c r="H196" i="1"/>
  <c r="I196" i="1"/>
  <c r="E197" i="1"/>
  <c r="F197" i="1"/>
  <c r="G197" i="1"/>
  <c r="H197" i="1"/>
  <c r="I197" i="1"/>
  <c r="E198" i="1"/>
  <c r="F198" i="1"/>
  <c r="G198" i="1"/>
  <c r="H198" i="1"/>
  <c r="I198" i="1"/>
  <c r="E199" i="1"/>
  <c r="F199" i="1"/>
  <c r="G199" i="1"/>
  <c r="H199" i="1"/>
  <c r="I199" i="1"/>
  <c r="E202" i="1"/>
  <c r="F202" i="1"/>
  <c r="G202" i="1"/>
  <c r="H202" i="1"/>
  <c r="I202" i="1"/>
  <c r="E203" i="1"/>
  <c r="F203" i="1"/>
  <c r="G203" i="1"/>
  <c r="H203" i="1"/>
  <c r="I203" i="1"/>
  <c r="E204" i="1"/>
  <c r="F204" i="1"/>
  <c r="G204" i="1"/>
  <c r="H204" i="1"/>
  <c r="I204" i="1"/>
  <c r="E205" i="1"/>
  <c r="F205" i="1"/>
  <c r="G205" i="1"/>
  <c r="H205" i="1"/>
  <c r="I205" i="1"/>
  <c r="E208" i="1"/>
  <c r="F208" i="1"/>
  <c r="G208" i="1"/>
  <c r="H208" i="1"/>
  <c r="I208" i="1"/>
  <c r="E209" i="1"/>
  <c r="F209" i="1"/>
  <c r="G209" i="1"/>
  <c r="H209" i="1"/>
  <c r="I209" i="1"/>
  <c r="E210" i="1"/>
  <c r="F210" i="1"/>
  <c r="G210" i="1"/>
  <c r="H210" i="1"/>
  <c r="I210" i="1"/>
  <c r="E212" i="1"/>
  <c r="F212" i="1"/>
  <c r="G212" i="1"/>
  <c r="H212" i="1"/>
  <c r="I212" i="1"/>
  <c r="E213" i="1"/>
  <c r="F213" i="1"/>
  <c r="G213" i="1"/>
  <c r="H213" i="1"/>
  <c r="I213" i="1"/>
  <c r="E214" i="1"/>
  <c r="F214" i="1"/>
  <c r="G214" i="1"/>
  <c r="H214" i="1"/>
  <c r="I214" i="1"/>
  <c r="E215" i="1"/>
  <c r="F215" i="1"/>
  <c r="G215" i="1"/>
  <c r="H215" i="1"/>
  <c r="I215" i="1"/>
  <c r="E216" i="1"/>
  <c r="F216" i="1"/>
  <c r="G216" i="1"/>
  <c r="H216" i="1"/>
  <c r="I216" i="1"/>
  <c r="E217" i="1"/>
  <c r="F217" i="1"/>
  <c r="G217" i="1"/>
  <c r="H217" i="1"/>
  <c r="I217" i="1"/>
  <c r="E218" i="1"/>
  <c r="F218" i="1"/>
  <c r="G218" i="1"/>
  <c r="H218" i="1"/>
  <c r="I218" i="1"/>
  <c r="E219" i="1"/>
  <c r="F219" i="1"/>
  <c r="G219" i="1"/>
  <c r="H219" i="1"/>
  <c r="I219" i="1"/>
  <c r="E220" i="1"/>
  <c r="F220" i="1"/>
  <c r="G220" i="1"/>
  <c r="H220" i="1"/>
  <c r="I220" i="1"/>
  <c r="E221" i="1"/>
  <c r="F221" i="1"/>
  <c r="G221" i="1"/>
  <c r="H221" i="1"/>
  <c r="I221" i="1"/>
  <c r="E222" i="1"/>
  <c r="F222" i="1"/>
  <c r="G222" i="1"/>
  <c r="H222" i="1"/>
  <c r="I222" i="1"/>
  <c r="E223" i="1"/>
  <c r="F223" i="1"/>
  <c r="G223" i="1"/>
  <c r="H223" i="1"/>
  <c r="I223" i="1"/>
  <c r="E224" i="1"/>
  <c r="F224" i="1"/>
  <c r="G224" i="1"/>
  <c r="H224" i="1"/>
  <c r="I224" i="1"/>
  <c r="E225" i="1"/>
  <c r="F225" i="1"/>
  <c r="G225" i="1"/>
  <c r="H225" i="1"/>
  <c r="I225" i="1"/>
  <c r="E226" i="1"/>
  <c r="F226" i="1"/>
  <c r="G226" i="1"/>
  <c r="H226" i="1"/>
  <c r="I226" i="1"/>
  <c r="E227" i="1"/>
  <c r="F227" i="1"/>
  <c r="G227" i="1"/>
  <c r="H227" i="1"/>
  <c r="I227" i="1"/>
  <c r="E228" i="1"/>
  <c r="F228" i="1"/>
  <c r="G228" i="1"/>
  <c r="H228" i="1"/>
  <c r="I228" i="1"/>
  <c r="E229" i="1"/>
  <c r="F229" i="1"/>
  <c r="G229" i="1"/>
  <c r="H229" i="1"/>
  <c r="I229" i="1"/>
  <c r="E230" i="1"/>
  <c r="F230" i="1"/>
  <c r="G230" i="1"/>
  <c r="H230" i="1"/>
  <c r="I230" i="1"/>
  <c r="E231" i="1"/>
  <c r="F231" i="1"/>
  <c r="G231" i="1"/>
  <c r="H231" i="1"/>
  <c r="I231" i="1"/>
  <c r="E232" i="1"/>
  <c r="F232" i="1"/>
  <c r="G232" i="1"/>
  <c r="H232" i="1"/>
  <c r="I232" i="1"/>
  <c r="E234" i="1"/>
  <c r="F234" i="1"/>
  <c r="G234" i="1"/>
  <c r="H234" i="1"/>
  <c r="I234" i="1"/>
  <c r="E235" i="1"/>
  <c r="F235" i="1"/>
  <c r="G235" i="1"/>
  <c r="H235" i="1"/>
  <c r="I235" i="1"/>
  <c r="E237" i="1"/>
  <c r="F237" i="1"/>
  <c r="G237" i="1"/>
  <c r="H237" i="1"/>
  <c r="I237" i="1"/>
  <c r="E238" i="1"/>
  <c r="F238" i="1"/>
  <c r="G238" i="1"/>
  <c r="H238" i="1"/>
  <c r="I238" i="1"/>
  <c r="E239" i="1"/>
  <c r="F239" i="1"/>
  <c r="G239" i="1"/>
  <c r="H239" i="1"/>
  <c r="I239" i="1"/>
  <c r="E241" i="1"/>
  <c r="F241" i="1"/>
  <c r="G241" i="1"/>
  <c r="H241" i="1"/>
  <c r="I241" i="1"/>
  <c r="E242" i="1"/>
  <c r="F242" i="1"/>
  <c r="G242" i="1"/>
  <c r="H242" i="1"/>
  <c r="I242" i="1"/>
  <c r="E243" i="1"/>
  <c r="F243" i="1"/>
  <c r="G243" i="1"/>
  <c r="H243" i="1"/>
  <c r="I243" i="1"/>
  <c r="E244" i="1"/>
  <c r="F244" i="1"/>
  <c r="G244" i="1"/>
  <c r="H244" i="1"/>
  <c r="I244" i="1"/>
  <c r="E245" i="1"/>
  <c r="F245" i="1"/>
  <c r="G245" i="1"/>
  <c r="H245" i="1"/>
  <c r="I245" i="1"/>
  <c r="E246" i="1"/>
  <c r="F246" i="1"/>
  <c r="G246" i="1"/>
  <c r="H246" i="1"/>
  <c r="I246" i="1"/>
  <c r="E248" i="1"/>
  <c r="F248" i="1"/>
  <c r="G248" i="1"/>
  <c r="H248" i="1"/>
  <c r="I248" i="1"/>
  <c r="E249" i="1"/>
  <c r="F249" i="1"/>
  <c r="G249" i="1"/>
  <c r="H249" i="1"/>
  <c r="I249" i="1"/>
  <c r="E250" i="1"/>
  <c r="F250" i="1"/>
  <c r="G250" i="1"/>
  <c r="H250" i="1"/>
  <c r="I250" i="1"/>
  <c r="E251" i="1"/>
  <c r="F251" i="1"/>
  <c r="G251" i="1"/>
  <c r="H251" i="1"/>
  <c r="I251" i="1"/>
  <c r="E252" i="1"/>
  <c r="F252" i="1"/>
  <c r="G252" i="1"/>
  <c r="H252" i="1"/>
  <c r="I252" i="1"/>
  <c r="E253" i="1"/>
  <c r="F253" i="1"/>
  <c r="G253" i="1"/>
  <c r="H253" i="1"/>
  <c r="I253" i="1"/>
  <c r="E254" i="1"/>
  <c r="F254" i="1"/>
  <c r="G254" i="1"/>
  <c r="H254" i="1"/>
  <c r="I254" i="1"/>
  <c r="E255" i="1"/>
  <c r="F255" i="1"/>
  <c r="G255" i="1"/>
  <c r="H255" i="1"/>
  <c r="I255" i="1"/>
  <c r="E256" i="1"/>
  <c r="F256" i="1"/>
  <c r="G256" i="1"/>
  <c r="H256" i="1"/>
  <c r="I256" i="1"/>
  <c r="E258" i="1"/>
  <c r="F258" i="1"/>
  <c r="G258" i="1"/>
  <c r="H258" i="1"/>
  <c r="I258" i="1"/>
  <c r="E260" i="1"/>
  <c r="F260" i="1"/>
  <c r="G260" i="1"/>
  <c r="H260" i="1"/>
  <c r="I260" i="1"/>
  <c r="E261" i="1"/>
  <c r="F261" i="1"/>
  <c r="G261" i="1"/>
  <c r="H261" i="1"/>
  <c r="I261" i="1"/>
  <c r="E262" i="1"/>
  <c r="F262" i="1"/>
  <c r="G262" i="1"/>
  <c r="H262" i="1"/>
  <c r="I262" i="1"/>
  <c r="E263" i="1"/>
  <c r="F263" i="1"/>
  <c r="G263" i="1"/>
  <c r="H263" i="1"/>
  <c r="I263" i="1"/>
  <c r="E264" i="1"/>
  <c r="F264" i="1"/>
  <c r="G264" i="1"/>
  <c r="H264" i="1"/>
  <c r="I264" i="1"/>
  <c r="E265" i="1"/>
  <c r="F265" i="1"/>
  <c r="G265" i="1"/>
  <c r="H265" i="1"/>
  <c r="I265" i="1"/>
  <c r="E266" i="1"/>
  <c r="F266" i="1"/>
  <c r="G266" i="1"/>
  <c r="H266" i="1"/>
  <c r="I266" i="1"/>
  <c r="E267" i="1"/>
  <c r="F267" i="1"/>
  <c r="G267" i="1"/>
  <c r="H267" i="1"/>
  <c r="I267" i="1"/>
  <c r="E268" i="1"/>
  <c r="F268" i="1"/>
  <c r="G268" i="1"/>
  <c r="H268" i="1"/>
  <c r="I268" i="1"/>
  <c r="E269" i="1"/>
  <c r="F269" i="1"/>
  <c r="G269" i="1"/>
  <c r="H269" i="1"/>
  <c r="I269" i="1"/>
  <c r="E271" i="1"/>
  <c r="F271" i="1"/>
  <c r="G271" i="1"/>
  <c r="H271" i="1"/>
  <c r="I271" i="1"/>
  <c r="E272" i="1"/>
  <c r="F272" i="1"/>
  <c r="G272" i="1"/>
  <c r="H272" i="1"/>
  <c r="I272" i="1"/>
  <c r="E273" i="1"/>
  <c r="F273" i="1"/>
  <c r="G273" i="1"/>
  <c r="H273" i="1"/>
  <c r="I273" i="1"/>
  <c r="E274" i="1"/>
  <c r="F274" i="1"/>
  <c r="G274" i="1"/>
  <c r="H274" i="1"/>
  <c r="I274" i="1"/>
  <c r="E275" i="1"/>
  <c r="F275" i="1"/>
  <c r="G275" i="1"/>
  <c r="H275" i="1"/>
  <c r="I275" i="1"/>
  <c r="E276" i="1"/>
  <c r="F276" i="1"/>
  <c r="G276" i="1"/>
  <c r="H276" i="1"/>
  <c r="I276" i="1"/>
  <c r="E277" i="1"/>
  <c r="F277" i="1"/>
  <c r="G277" i="1"/>
  <c r="H277" i="1"/>
  <c r="I277" i="1"/>
  <c r="E278" i="1"/>
  <c r="F278" i="1"/>
  <c r="G278" i="1"/>
  <c r="H278" i="1"/>
  <c r="I278" i="1"/>
  <c r="E279" i="1"/>
  <c r="F279" i="1"/>
  <c r="G279" i="1"/>
  <c r="H279" i="1"/>
  <c r="I279" i="1"/>
  <c r="E280" i="1"/>
  <c r="F280" i="1"/>
  <c r="G280" i="1"/>
  <c r="H280" i="1"/>
  <c r="I280" i="1"/>
  <c r="E281" i="1"/>
  <c r="F281" i="1"/>
  <c r="G281" i="1"/>
  <c r="H281" i="1"/>
  <c r="I281" i="1"/>
  <c r="E282" i="1"/>
  <c r="F282" i="1"/>
  <c r="G282" i="1"/>
  <c r="H282" i="1"/>
  <c r="I282" i="1"/>
  <c r="E283" i="1"/>
  <c r="F283" i="1"/>
  <c r="G283" i="1"/>
  <c r="H283" i="1"/>
  <c r="I283" i="1"/>
  <c r="E284" i="1"/>
  <c r="F284" i="1"/>
  <c r="G284" i="1"/>
  <c r="H284" i="1"/>
  <c r="I284" i="1"/>
  <c r="E285" i="1"/>
  <c r="F285" i="1"/>
  <c r="G285" i="1"/>
  <c r="H285" i="1"/>
  <c r="I285" i="1"/>
  <c r="E286" i="1"/>
  <c r="F286" i="1"/>
  <c r="G286" i="1"/>
  <c r="H286" i="1"/>
  <c r="I286" i="1"/>
  <c r="E287" i="1"/>
  <c r="F287" i="1"/>
  <c r="G287" i="1"/>
  <c r="H287" i="1"/>
  <c r="I287" i="1"/>
  <c r="E288" i="1"/>
  <c r="F288" i="1"/>
  <c r="G288" i="1"/>
  <c r="H288" i="1"/>
  <c r="I288" i="1"/>
  <c r="E289" i="1"/>
  <c r="F289" i="1"/>
  <c r="G289" i="1"/>
  <c r="H289" i="1"/>
  <c r="I289" i="1"/>
  <c r="E290" i="1"/>
  <c r="F290" i="1"/>
  <c r="G290" i="1"/>
  <c r="H290" i="1"/>
  <c r="I290" i="1"/>
  <c r="E291" i="1"/>
  <c r="F291" i="1"/>
  <c r="G291" i="1"/>
  <c r="H291" i="1"/>
  <c r="I291" i="1"/>
  <c r="E292" i="1"/>
  <c r="F292" i="1"/>
  <c r="G292" i="1"/>
  <c r="H292" i="1"/>
  <c r="I292" i="1"/>
  <c r="E293" i="1"/>
  <c r="F293" i="1"/>
  <c r="G293" i="1"/>
  <c r="H293" i="1"/>
  <c r="I293" i="1"/>
  <c r="E294" i="1"/>
  <c r="F294" i="1"/>
  <c r="G294" i="1"/>
  <c r="H294" i="1"/>
  <c r="I294" i="1"/>
  <c r="E295" i="1"/>
  <c r="F295" i="1"/>
  <c r="G295" i="1"/>
  <c r="H295" i="1"/>
  <c r="I295" i="1"/>
  <c r="E296" i="1"/>
  <c r="F296" i="1"/>
  <c r="G296" i="1"/>
  <c r="H296" i="1"/>
  <c r="I296" i="1"/>
  <c r="E297" i="1"/>
  <c r="F297" i="1"/>
  <c r="G297" i="1"/>
  <c r="H297" i="1"/>
  <c r="I297" i="1"/>
  <c r="E298" i="1"/>
  <c r="F298" i="1"/>
  <c r="G298" i="1"/>
  <c r="H298" i="1"/>
  <c r="I298" i="1"/>
  <c r="E299" i="1"/>
  <c r="F299" i="1"/>
  <c r="G299" i="1"/>
  <c r="H299" i="1"/>
  <c r="I299" i="1"/>
  <c r="E300" i="1"/>
  <c r="F300" i="1"/>
  <c r="G300" i="1"/>
  <c r="H300" i="1"/>
  <c r="I300" i="1"/>
  <c r="E302" i="1"/>
  <c r="F302" i="1"/>
  <c r="G302" i="1"/>
  <c r="H302" i="1"/>
  <c r="I302" i="1"/>
  <c r="E306" i="1"/>
  <c r="F306" i="1"/>
  <c r="G306" i="1"/>
  <c r="H306" i="1"/>
  <c r="I306" i="1"/>
  <c r="E308" i="1"/>
  <c r="F308" i="1"/>
  <c r="G308" i="1"/>
  <c r="H308" i="1"/>
  <c r="I308" i="1"/>
  <c r="E309" i="1"/>
  <c r="F309" i="1"/>
  <c r="G309" i="1"/>
  <c r="H309" i="1"/>
  <c r="I309" i="1"/>
  <c r="E310" i="1"/>
  <c r="F310" i="1"/>
  <c r="G310" i="1"/>
  <c r="H310" i="1"/>
  <c r="I310" i="1"/>
  <c r="E311" i="1"/>
  <c r="F311" i="1"/>
  <c r="G311" i="1"/>
  <c r="H311" i="1"/>
  <c r="I311" i="1"/>
  <c r="E314" i="1"/>
  <c r="F314" i="1"/>
  <c r="G314" i="1"/>
  <c r="H314" i="1"/>
  <c r="I314" i="1"/>
  <c r="E315" i="1"/>
  <c r="F315" i="1"/>
  <c r="G315" i="1"/>
  <c r="H315" i="1"/>
  <c r="I315" i="1"/>
  <c r="E317" i="1"/>
  <c r="F317" i="1"/>
  <c r="G317" i="1"/>
  <c r="H317" i="1"/>
  <c r="I317" i="1"/>
  <c r="E318" i="1"/>
  <c r="F318" i="1"/>
  <c r="G318" i="1"/>
  <c r="H318" i="1"/>
  <c r="I318" i="1"/>
  <c r="E319" i="1"/>
  <c r="F319" i="1"/>
  <c r="G319" i="1"/>
  <c r="H319" i="1"/>
  <c r="I319" i="1"/>
  <c r="E320" i="1"/>
  <c r="F320" i="1"/>
  <c r="G320" i="1"/>
  <c r="H320" i="1"/>
  <c r="I320" i="1"/>
  <c r="E322" i="1"/>
  <c r="F322" i="1"/>
  <c r="G322" i="1"/>
  <c r="H322" i="1"/>
  <c r="I322" i="1"/>
  <c r="E323" i="1"/>
  <c r="F323" i="1"/>
  <c r="G323" i="1"/>
  <c r="H323" i="1"/>
  <c r="I323" i="1"/>
  <c r="E324" i="1"/>
  <c r="F324" i="1"/>
  <c r="G324" i="1"/>
  <c r="H324" i="1"/>
  <c r="I324" i="1"/>
  <c r="E325" i="1"/>
  <c r="F325" i="1"/>
  <c r="G325" i="1"/>
  <c r="H325" i="1"/>
  <c r="I325" i="1"/>
  <c r="E328" i="1"/>
  <c r="F328" i="1"/>
  <c r="G328" i="1"/>
  <c r="H328" i="1"/>
  <c r="I328" i="1"/>
  <c r="E329" i="1"/>
  <c r="F329" i="1"/>
  <c r="G329" i="1"/>
  <c r="H329" i="1"/>
  <c r="I329" i="1"/>
  <c r="E331" i="1"/>
  <c r="F331" i="1"/>
  <c r="G331" i="1"/>
  <c r="H331" i="1"/>
  <c r="I331" i="1"/>
  <c r="E332" i="1"/>
  <c r="F332" i="1"/>
  <c r="G332" i="1"/>
  <c r="H332" i="1"/>
  <c r="I332" i="1"/>
  <c r="E333" i="1"/>
  <c r="F333" i="1"/>
  <c r="G333" i="1"/>
  <c r="H333" i="1"/>
  <c r="I333" i="1"/>
  <c r="E334" i="1"/>
  <c r="F334" i="1"/>
  <c r="G334" i="1"/>
  <c r="H334" i="1"/>
  <c r="I334" i="1"/>
  <c r="E336" i="1"/>
  <c r="F336" i="1"/>
  <c r="G336" i="1"/>
  <c r="H336" i="1"/>
  <c r="I336" i="1"/>
  <c r="E337" i="1"/>
  <c r="F337" i="1"/>
  <c r="G337" i="1"/>
  <c r="H337" i="1"/>
  <c r="I337" i="1"/>
  <c r="E338" i="1"/>
  <c r="F338" i="1"/>
  <c r="G338" i="1"/>
  <c r="H338" i="1"/>
  <c r="I338" i="1"/>
  <c r="E339" i="1"/>
  <c r="F339" i="1"/>
  <c r="G339" i="1"/>
  <c r="H339" i="1"/>
  <c r="I339" i="1"/>
  <c r="E341" i="1"/>
  <c r="F341" i="1"/>
  <c r="G341" i="1"/>
  <c r="H341" i="1"/>
  <c r="I341" i="1"/>
  <c r="E342" i="1"/>
  <c r="F342" i="1"/>
  <c r="G342" i="1"/>
  <c r="H342" i="1"/>
  <c r="I342" i="1"/>
  <c r="E343" i="1"/>
  <c r="F343" i="1"/>
  <c r="G343" i="1"/>
  <c r="H343" i="1"/>
  <c r="I343" i="1"/>
  <c r="E344" i="1"/>
  <c r="F344" i="1"/>
  <c r="G344" i="1"/>
  <c r="H344" i="1"/>
  <c r="I344" i="1"/>
  <c r="E345" i="1"/>
  <c r="F345" i="1"/>
  <c r="G345" i="1"/>
  <c r="H345" i="1"/>
  <c r="I345" i="1"/>
  <c r="E346" i="1"/>
  <c r="F346" i="1"/>
  <c r="G346" i="1"/>
  <c r="H346" i="1"/>
  <c r="I346" i="1"/>
  <c r="E348" i="1"/>
  <c r="F348" i="1"/>
  <c r="G348" i="1"/>
  <c r="H348" i="1"/>
  <c r="I348" i="1"/>
  <c r="E349" i="1"/>
  <c r="F349" i="1"/>
  <c r="G349" i="1"/>
  <c r="H349" i="1"/>
  <c r="I349" i="1"/>
  <c r="E350" i="1"/>
  <c r="F350" i="1"/>
  <c r="G350" i="1"/>
  <c r="H350" i="1"/>
  <c r="I350" i="1"/>
  <c r="E351" i="1"/>
  <c r="F351" i="1"/>
  <c r="G351" i="1"/>
  <c r="H351" i="1"/>
  <c r="I351" i="1"/>
  <c r="E352" i="1"/>
  <c r="F352" i="1"/>
  <c r="G352" i="1"/>
  <c r="H352" i="1"/>
  <c r="I352" i="1"/>
  <c r="E354" i="1"/>
  <c r="F354" i="1"/>
  <c r="G354" i="1"/>
  <c r="H354" i="1"/>
  <c r="I354" i="1"/>
  <c r="E355" i="1"/>
  <c r="F355" i="1"/>
  <c r="G355" i="1"/>
  <c r="H355" i="1"/>
  <c r="I355" i="1"/>
  <c r="E356" i="1"/>
  <c r="F356" i="1"/>
  <c r="G356" i="1"/>
  <c r="H356" i="1"/>
  <c r="I356" i="1"/>
  <c r="E357" i="1"/>
  <c r="F357" i="1"/>
  <c r="G357" i="1"/>
  <c r="H357" i="1"/>
  <c r="I357" i="1"/>
  <c r="E358" i="1"/>
  <c r="F358" i="1"/>
  <c r="G358" i="1"/>
  <c r="H358" i="1"/>
  <c r="I358" i="1"/>
  <c r="E359" i="1"/>
  <c r="F359" i="1"/>
  <c r="G359" i="1"/>
  <c r="H359" i="1"/>
  <c r="I359" i="1"/>
  <c r="E360" i="1"/>
  <c r="F360" i="1"/>
  <c r="G360" i="1"/>
  <c r="H360" i="1"/>
  <c r="I360" i="1"/>
  <c r="E361" i="1"/>
  <c r="F361" i="1"/>
  <c r="G361" i="1"/>
  <c r="H361" i="1"/>
  <c r="I361" i="1"/>
  <c r="E362" i="1"/>
  <c r="F362" i="1"/>
  <c r="G362" i="1"/>
  <c r="H362" i="1"/>
  <c r="I362" i="1"/>
  <c r="E363" i="1"/>
  <c r="F363" i="1"/>
  <c r="G363" i="1"/>
  <c r="H363" i="1"/>
  <c r="I363" i="1"/>
  <c r="E366" i="1"/>
  <c r="F366" i="1"/>
  <c r="G366" i="1"/>
  <c r="H366" i="1"/>
  <c r="I366" i="1"/>
  <c r="E367" i="1"/>
  <c r="F367" i="1"/>
  <c r="G367" i="1"/>
  <c r="H367" i="1"/>
  <c r="I367" i="1"/>
  <c r="E368" i="1"/>
  <c r="F368" i="1"/>
  <c r="G368" i="1"/>
  <c r="H368" i="1"/>
  <c r="I368" i="1"/>
  <c r="E369" i="1"/>
  <c r="F369" i="1"/>
  <c r="G369" i="1"/>
  <c r="H369" i="1"/>
  <c r="I369" i="1"/>
  <c r="E370" i="1"/>
  <c r="F370" i="1"/>
  <c r="G370" i="1"/>
  <c r="H370" i="1"/>
  <c r="I370" i="1"/>
  <c r="E372" i="1"/>
  <c r="F372" i="1"/>
  <c r="G372" i="1"/>
  <c r="H372" i="1"/>
  <c r="I372" i="1"/>
  <c r="E373" i="1"/>
  <c r="F373" i="1"/>
  <c r="G373" i="1"/>
  <c r="H373" i="1"/>
  <c r="I373" i="1"/>
  <c r="E375" i="1"/>
  <c r="F375" i="1"/>
  <c r="G375" i="1"/>
  <c r="H375" i="1"/>
  <c r="I375" i="1"/>
  <c r="E376" i="1"/>
  <c r="F376" i="1"/>
  <c r="G376" i="1"/>
  <c r="H376" i="1"/>
  <c r="I376" i="1"/>
  <c r="E377" i="1"/>
  <c r="F377" i="1"/>
  <c r="G377" i="1"/>
  <c r="H377" i="1"/>
  <c r="I377" i="1"/>
  <c r="E379" i="1"/>
  <c r="F379" i="1"/>
  <c r="G379" i="1"/>
  <c r="H379" i="1"/>
  <c r="I379" i="1"/>
  <c r="E380" i="1"/>
  <c r="F380" i="1"/>
  <c r="G380" i="1"/>
  <c r="H380" i="1"/>
  <c r="I380" i="1"/>
  <c r="E381" i="1"/>
  <c r="F381" i="1"/>
  <c r="G381" i="1"/>
  <c r="H381" i="1"/>
  <c r="I381" i="1"/>
  <c r="E382" i="1"/>
  <c r="F382" i="1"/>
  <c r="G382" i="1"/>
  <c r="H382" i="1"/>
  <c r="I382" i="1"/>
  <c r="E383" i="1"/>
  <c r="F383" i="1"/>
  <c r="G383" i="1"/>
  <c r="H383" i="1"/>
  <c r="I383" i="1"/>
  <c r="E384" i="1"/>
  <c r="F384" i="1"/>
  <c r="G384" i="1"/>
  <c r="H384" i="1"/>
  <c r="I384" i="1"/>
  <c r="E385" i="1"/>
  <c r="F385" i="1"/>
  <c r="G385" i="1"/>
  <c r="H385" i="1"/>
  <c r="I385" i="1"/>
  <c r="E387" i="1"/>
  <c r="F387" i="1"/>
  <c r="G387" i="1"/>
  <c r="H387" i="1"/>
  <c r="I387" i="1"/>
  <c r="E388" i="1"/>
  <c r="F388" i="1"/>
  <c r="G388" i="1"/>
  <c r="H388" i="1"/>
  <c r="I388" i="1"/>
  <c r="E389" i="1"/>
  <c r="F389" i="1"/>
  <c r="G389" i="1"/>
  <c r="H389" i="1"/>
  <c r="I389" i="1"/>
  <c r="E390" i="1"/>
  <c r="F390" i="1"/>
  <c r="G390" i="1"/>
  <c r="H390" i="1"/>
  <c r="I390" i="1"/>
  <c r="E392" i="1"/>
  <c r="F392" i="1"/>
  <c r="G392" i="1"/>
  <c r="H392" i="1"/>
  <c r="I392" i="1"/>
  <c r="E394" i="1"/>
  <c r="F394" i="1"/>
  <c r="G394" i="1"/>
  <c r="H394" i="1"/>
  <c r="I394" i="1"/>
  <c r="E395" i="1"/>
  <c r="F395" i="1"/>
  <c r="G395" i="1"/>
  <c r="H395" i="1"/>
  <c r="I395" i="1"/>
  <c r="E396" i="1"/>
  <c r="F396" i="1"/>
  <c r="G396" i="1"/>
  <c r="H396" i="1"/>
  <c r="I396" i="1"/>
  <c r="E398" i="1"/>
  <c r="F398" i="1"/>
  <c r="G398" i="1"/>
  <c r="H398" i="1"/>
  <c r="I398" i="1"/>
  <c r="E400" i="1"/>
  <c r="F400" i="1"/>
  <c r="G400" i="1"/>
  <c r="H400" i="1"/>
  <c r="I400" i="1"/>
  <c r="E401" i="1"/>
  <c r="F401" i="1"/>
  <c r="G401" i="1"/>
  <c r="H401" i="1"/>
  <c r="I401" i="1"/>
  <c r="E402" i="1"/>
  <c r="F402" i="1"/>
  <c r="G402" i="1"/>
  <c r="H402" i="1"/>
  <c r="I402" i="1"/>
  <c r="E403" i="1"/>
  <c r="F403" i="1"/>
  <c r="G403" i="1"/>
  <c r="H403" i="1"/>
  <c r="I403" i="1"/>
  <c r="E404" i="1"/>
  <c r="F404" i="1"/>
  <c r="G404" i="1"/>
  <c r="H404" i="1"/>
  <c r="I404" i="1"/>
  <c r="E405" i="1"/>
  <c r="F405" i="1"/>
  <c r="G405" i="1"/>
  <c r="H405" i="1"/>
  <c r="I405" i="1"/>
  <c r="E407" i="1"/>
  <c r="F407" i="1"/>
  <c r="G407" i="1"/>
  <c r="H407" i="1"/>
  <c r="I407" i="1"/>
  <c r="E408" i="1"/>
  <c r="F408" i="1"/>
  <c r="G408" i="1"/>
  <c r="H408" i="1"/>
  <c r="I408" i="1"/>
  <c r="E409" i="1"/>
  <c r="F409" i="1"/>
  <c r="G409" i="1"/>
  <c r="H409" i="1"/>
  <c r="I409" i="1"/>
  <c r="E410" i="1"/>
  <c r="F410" i="1"/>
  <c r="G410" i="1"/>
  <c r="H410" i="1"/>
  <c r="I410" i="1"/>
  <c r="E411" i="1"/>
  <c r="F411" i="1"/>
  <c r="G411" i="1"/>
  <c r="H411" i="1"/>
  <c r="I411" i="1"/>
  <c r="E412" i="1"/>
  <c r="F412" i="1"/>
  <c r="G412" i="1"/>
  <c r="H412" i="1"/>
  <c r="I412" i="1"/>
  <c r="E414" i="1"/>
  <c r="F414" i="1"/>
  <c r="G414" i="1"/>
  <c r="H414" i="1"/>
  <c r="I414" i="1"/>
  <c r="E416" i="1"/>
  <c r="F416" i="1"/>
  <c r="G416" i="1"/>
  <c r="H416" i="1"/>
  <c r="I416" i="1"/>
  <c r="E418" i="1"/>
  <c r="F418" i="1"/>
  <c r="G418" i="1"/>
  <c r="H418" i="1"/>
  <c r="I418" i="1"/>
  <c r="E422" i="1"/>
  <c r="F422" i="1"/>
  <c r="G422" i="1"/>
  <c r="H422" i="1"/>
  <c r="I422" i="1"/>
  <c r="E424" i="1"/>
  <c r="F424" i="1"/>
  <c r="G424" i="1"/>
  <c r="H424" i="1"/>
  <c r="I424" i="1"/>
  <c r="E425" i="1"/>
  <c r="F425" i="1"/>
  <c r="G425" i="1"/>
  <c r="H425" i="1"/>
  <c r="I425" i="1"/>
  <c r="E426" i="1"/>
  <c r="F426" i="1"/>
  <c r="G426" i="1"/>
  <c r="H426" i="1"/>
  <c r="I426" i="1"/>
  <c r="E427" i="1"/>
  <c r="F427" i="1"/>
  <c r="G427" i="1"/>
  <c r="H427" i="1"/>
  <c r="I427" i="1"/>
  <c r="E428" i="1"/>
  <c r="F428" i="1"/>
  <c r="G428" i="1"/>
  <c r="H428" i="1"/>
  <c r="I428" i="1"/>
  <c r="E429" i="1"/>
  <c r="F429" i="1"/>
  <c r="G429" i="1"/>
  <c r="H429" i="1"/>
  <c r="I429" i="1"/>
  <c r="E430" i="1"/>
  <c r="F430" i="1"/>
  <c r="G430" i="1"/>
  <c r="H430" i="1"/>
  <c r="I430" i="1"/>
  <c r="E431" i="1"/>
  <c r="F431" i="1"/>
  <c r="G431" i="1"/>
  <c r="H431" i="1"/>
  <c r="I431" i="1"/>
  <c r="E432" i="1"/>
  <c r="F432" i="1"/>
  <c r="G432" i="1"/>
  <c r="H432" i="1"/>
  <c r="I432" i="1"/>
  <c r="E434" i="1"/>
  <c r="F434" i="1"/>
  <c r="G434" i="1"/>
  <c r="H434" i="1"/>
  <c r="I434" i="1"/>
  <c r="E436" i="1"/>
  <c r="F436" i="1"/>
  <c r="G436" i="1"/>
  <c r="H436" i="1"/>
  <c r="I436" i="1"/>
  <c r="E438" i="1"/>
  <c r="F438" i="1"/>
  <c r="G438" i="1"/>
  <c r="H438" i="1"/>
  <c r="I438" i="1"/>
  <c r="E439" i="1"/>
  <c r="F439" i="1"/>
  <c r="G439" i="1"/>
  <c r="H439" i="1"/>
  <c r="I439" i="1"/>
  <c r="E440" i="1"/>
  <c r="F440" i="1"/>
  <c r="G440" i="1"/>
  <c r="H440" i="1"/>
  <c r="I440" i="1"/>
  <c r="E441" i="1"/>
  <c r="F441" i="1"/>
  <c r="G441" i="1"/>
  <c r="H441" i="1"/>
  <c r="I441" i="1"/>
  <c r="E442" i="1"/>
  <c r="F442" i="1"/>
  <c r="G442" i="1"/>
  <c r="H442" i="1"/>
  <c r="I442" i="1"/>
  <c r="E446" i="1"/>
  <c r="F446" i="1"/>
  <c r="G446" i="1"/>
  <c r="H446" i="1"/>
  <c r="I446" i="1"/>
  <c r="E447" i="1"/>
  <c r="F447" i="1"/>
  <c r="G447" i="1"/>
  <c r="H447" i="1"/>
  <c r="I447" i="1"/>
  <c r="E448" i="1"/>
  <c r="F448" i="1"/>
  <c r="G448" i="1"/>
  <c r="H448" i="1"/>
  <c r="I448" i="1"/>
  <c r="E449" i="1"/>
  <c r="F449" i="1"/>
  <c r="G449" i="1"/>
  <c r="H449" i="1"/>
  <c r="I449" i="1"/>
  <c r="E451" i="1"/>
  <c r="F451" i="1"/>
  <c r="G451" i="1"/>
  <c r="H451" i="1"/>
  <c r="I451" i="1"/>
  <c r="E452" i="1"/>
  <c r="F452" i="1"/>
  <c r="G452" i="1"/>
  <c r="H452" i="1"/>
  <c r="I452" i="1"/>
  <c r="E453" i="1"/>
  <c r="F453" i="1"/>
  <c r="G453" i="1"/>
  <c r="H453" i="1"/>
  <c r="I453" i="1"/>
  <c r="E454" i="1"/>
  <c r="F454" i="1"/>
  <c r="G454" i="1"/>
  <c r="H454" i="1"/>
  <c r="I454" i="1"/>
  <c r="E455" i="1"/>
  <c r="F455" i="1"/>
  <c r="G455" i="1"/>
  <c r="H455" i="1"/>
  <c r="I455" i="1"/>
  <c r="E456" i="1"/>
  <c r="F456" i="1"/>
  <c r="G456" i="1"/>
  <c r="H456" i="1"/>
  <c r="I456" i="1"/>
  <c r="E457" i="1"/>
  <c r="F457" i="1"/>
  <c r="G457" i="1"/>
  <c r="H457" i="1"/>
  <c r="I457" i="1"/>
  <c r="E458" i="1"/>
  <c r="F458" i="1"/>
  <c r="G458" i="1"/>
  <c r="H458" i="1"/>
  <c r="I458" i="1"/>
  <c r="E459" i="1"/>
  <c r="F459" i="1"/>
  <c r="G459" i="1"/>
  <c r="H459" i="1"/>
  <c r="I459" i="1"/>
  <c r="E460" i="1"/>
  <c r="F460" i="1"/>
  <c r="G460" i="1"/>
  <c r="H460" i="1"/>
  <c r="I460" i="1"/>
  <c r="E462" i="1"/>
  <c r="F462" i="1"/>
  <c r="G462" i="1"/>
  <c r="H462" i="1"/>
  <c r="I462" i="1"/>
  <c r="E464" i="1"/>
  <c r="F464" i="1"/>
  <c r="G464" i="1"/>
  <c r="H464" i="1"/>
  <c r="I464" i="1"/>
  <c r="E465" i="1"/>
  <c r="F465" i="1"/>
  <c r="G465" i="1"/>
  <c r="H465" i="1"/>
  <c r="I465" i="1"/>
  <c r="E467" i="1"/>
  <c r="F467" i="1"/>
  <c r="G467" i="1"/>
  <c r="H467" i="1"/>
  <c r="I467" i="1"/>
  <c r="E468" i="1"/>
  <c r="F468" i="1"/>
  <c r="G468" i="1"/>
  <c r="H468" i="1"/>
  <c r="I468" i="1"/>
  <c r="E469" i="1"/>
  <c r="F469" i="1"/>
  <c r="G469" i="1"/>
  <c r="H469" i="1"/>
  <c r="I469" i="1"/>
  <c r="E470" i="1"/>
  <c r="F470" i="1"/>
  <c r="G470" i="1"/>
  <c r="H470" i="1"/>
  <c r="I470" i="1"/>
  <c r="E472" i="1"/>
  <c r="F472" i="1"/>
  <c r="G472" i="1"/>
  <c r="H472" i="1"/>
  <c r="I472" i="1"/>
  <c r="E474" i="1"/>
  <c r="F474" i="1"/>
  <c r="G474" i="1"/>
  <c r="H474" i="1"/>
  <c r="I474" i="1"/>
  <c r="E476" i="1"/>
  <c r="F476" i="1"/>
  <c r="G476" i="1"/>
  <c r="H476" i="1"/>
  <c r="I476" i="1"/>
  <c r="E477" i="1"/>
  <c r="F477" i="1"/>
  <c r="G477" i="1"/>
  <c r="H477" i="1"/>
  <c r="I477" i="1"/>
  <c r="E478" i="1"/>
  <c r="F478" i="1"/>
  <c r="G478" i="1"/>
  <c r="H478" i="1"/>
  <c r="I478" i="1"/>
  <c r="E480" i="1"/>
  <c r="F480" i="1"/>
  <c r="G480" i="1"/>
  <c r="H480" i="1"/>
  <c r="I480" i="1"/>
  <c r="E483" i="1"/>
  <c r="F483" i="1"/>
  <c r="G483" i="1"/>
  <c r="H483" i="1"/>
  <c r="I483" i="1"/>
  <c r="E486" i="1"/>
  <c r="F486" i="1"/>
  <c r="G486" i="1"/>
  <c r="H486" i="1"/>
  <c r="I486" i="1"/>
  <c r="E487" i="1"/>
  <c r="F487" i="1"/>
  <c r="G487" i="1"/>
  <c r="H487" i="1"/>
  <c r="I487" i="1"/>
  <c r="E488" i="1"/>
  <c r="F488" i="1"/>
  <c r="G488" i="1"/>
  <c r="H488" i="1"/>
  <c r="I488" i="1"/>
  <c r="E489" i="1"/>
  <c r="F489" i="1"/>
  <c r="G489" i="1"/>
  <c r="H489" i="1"/>
  <c r="I489" i="1"/>
  <c r="E490" i="1"/>
  <c r="F490" i="1"/>
  <c r="G490" i="1"/>
  <c r="H490" i="1"/>
  <c r="I490" i="1"/>
  <c r="E491" i="1"/>
  <c r="F491" i="1"/>
  <c r="G491" i="1"/>
  <c r="H491" i="1"/>
  <c r="I491" i="1"/>
  <c r="E492" i="1"/>
  <c r="F492" i="1"/>
  <c r="G492" i="1"/>
  <c r="H492" i="1"/>
  <c r="I492" i="1"/>
  <c r="E493" i="1"/>
  <c r="F493" i="1"/>
  <c r="G493" i="1"/>
  <c r="H493" i="1"/>
  <c r="I493" i="1"/>
  <c r="E494" i="1"/>
  <c r="F494" i="1"/>
  <c r="G494" i="1"/>
  <c r="H494" i="1"/>
  <c r="I494" i="1"/>
  <c r="E495" i="1"/>
  <c r="F495" i="1"/>
  <c r="G495" i="1"/>
  <c r="H495" i="1"/>
  <c r="I495" i="1"/>
  <c r="E496" i="1"/>
  <c r="F496" i="1"/>
  <c r="G496" i="1"/>
  <c r="H496" i="1"/>
  <c r="I496" i="1"/>
  <c r="E497" i="1"/>
  <c r="F497" i="1"/>
  <c r="G497" i="1"/>
  <c r="H497" i="1"/>
  <c r="I497" i="1"/>
  <c r="E498" i="1"/>
  <c r="F498" i="1"/>
  <c r="G498" i="1"/>
  <c r="H498" i="1"/>
  <c r="I498" i="1"/>
  <c r="E499" i="1"/>
  <c r="F499" i="1"/>
  <c r="G499" i="1"/>
  <c r="H499" i="1"/>
  <c r="I499" i="1"/>
  <c r="E500" i="1"/>
  <c r="F500" i="1"/>
  <c r="G500" i="1"/>
  <c r="H500" i="1"/>
  <c r="I500" i="1"/>
  <c r="E502" i="1"/>
  <c r="F502" i="1"/>
  <c r="G502" i="1"/>
  <c r="H502" i="1"/>
  <c r="I502" i="1"/>
  <c r="E503" i="1"/>
  <c r="F503" i="1"/>
  <c r="G503" i="1"/>
  <c r="H503" i="1"/>
  <c r="I503" i="1"/>
  <c r="E504" i="1"/>
  <c r="F504" i="1"/>
  <c r="G504" i="1"/>
  <c r="H504" i="1"/>
  <c r="I504" i="1"/>
  <c r="E505" i="1"/>
  <c r="F505" i="1"/>
  <c r="G505" i="1"/>
  <c r="H505" i="1"/>
  <c r="I505" i="1"/>
  <c r="E506" i="1"/>
  <c r="F506" i="1"/>
  <c r="G506" i="1"/>
  <c r="H506" i="1"/>
  <c r="I506" i="1"/>
  <c r="E507" i="1"/>
  <c r="F507" i="1"/>
  <c r="G507" i="1"/>
  <c r="H507" i="1"/>
  <c r="I507" i="1"/>
  <c r="E508" i="1"/>
  <c r="F508" i="1"/>
  <c r="G508" i="1"/>
  <c r="H508" i="1"/>
  <c r="I508" i="1"/>
  <c r="E509" i="1"/>
  <c r="F509" i="1"/>
  <c r="G509" i="1"/>
  <c r="H509" i="1"/>
  <c r="I509" i="1"/>
  <c r="E510" i="1"/>
  <c r="F510" i="1"/>
  <c r="G510" i="1"/>
  <c r="H510" i="1"/>
  <c r="I510" i="1"/>
  <c r="E511" i="1"/>
  <c r="F511" i="1"/>
  <c r="G511" i="1"/>
  <c r="H511" i="1"/>
  <c r="I511" i="1"/>
  <c r="E512" i="1"/>
  <c r="F512" i="1"/>
  <c r="G512" i="1"/>
  <c r="H512" i="1"/>
  <c r="I512" i="1"/>
  <c r="E513" i="1"/>
  <c r="F513" i="1"/>
  <c r="G513" i="1"/>
  <c r="H513" i="1"/>
  <c r="I513" i="1"/>
  <c r="E515" i="1"/>
  <c r="F515" i="1"/>
  <c r="G515" i="1"/>
  <c r="H515" i="1"/>
  <c r="I515" i="1"/>
  <c r="E516" i="1"/>
  <c r="F516" i="1"/>
  <c r="G516" i="1"/>
  <c r="H516" i="1"/>
  <c r="I516" i="1"/>
  <c r="E517" i="1"/>
  <c r="F517" i="1"/>
  <c r="G517" i="1"/>
  <c r="H517" i="1"/>
  <c r="I517" i="1"/>
  <c r="E519" i="1"/>
  <c r="F519" i="1"/>
  <c r="G519" i="1"/>
  <c r="H519" i="1"/>
  <c r="I519" i="1"/>
  <c r="E521" i="1"/>
  <c r="F521" i="1"/>
  <c r="G521" i="1"/>
  <c r="H521" i="1"/>
  <c r="I521" i="1"/>
  <c r="E523" i="1"/>
  <c r="F523" i="1"/>
  <c r="G523" i="1"/>
  <c r="H523" i="1"/>
  <c r="I523" i="1"/>
  <c r="E524" i="1"/>
  <c r="F524" i="1"/>
  <c r="G524" i="1"/>
  <c r="H524" i="1"/>
  <c r="I524" i="1"/>
  <c r="E527" i="1"/>
  <c r="F527" i="1"/>
  <c r="G527" i="1"/>
  <c r="H527" i="1"/>
  <c r="I527" i="1"/>
  <c r="E528" i="1"/>
  <c r="F528" i="1"/>
  <c r="G528" i="1"/>
  <c r="H528" i="1"/>
  <c r="I528" i="1"/>
  <c r="E529" i="1"/>
  <c r="F529" i="1"/>
  <c r="G529" i="1"/>
  <c r="H529" i="1"/>
  <c r="I529" i="1"/>
  <c r="E530" i="1"/>
  <c r="F530" i="1"/>
  <c r="G530" i="1"/>
  <c r="H530" i="1"/>
  <c r="I530" i="1"/>
  <c r="E531" i="1"/>
  <c r="F531" i="1"/>
  <c r="G531" i="1"/>
  <c r="H531" i="1"/>
  <c r="I531" i="1"/>
  <c r="E532" i="1"/>
  <c r="F532" i="1"/>
  <c r="G532" i="1"/>
  <c r="H532" i="1"/>
  <c r="I532" i="1"/>
  <c r="E533" i="1"/>
  <c r="F533" i="1"/>
  <c r="G533" i="1"/>
  <c r="H533" i="1"/>
  <c r="I533" i="1"/>
  <c r="E534" i="1"/>
  <c r="F534" i="1"/>
  <c r="G534" i="1"/>
  <c r="H534" i="1"/>
  <c r="I534" i="1"/>
  <c r="E535" i="1"/>
  <c r="F535" i="1"/>
  <c r="G535" i="1"/>
  <c r="H535" i="1"/>
  <c r="I535" i="1"/>
  <c r="E536" i="1"/>
  <c r="F536" i="1"/>
  <c r="G536" i="1"/>
  <c r="H536" i="1"/>
  <c r="I536" i="1"/>
  <c r="E537" i="1"/>
  <c r="F537" i="1"/>
  <c r="G537" i="1"/>
  <c r="H537" i="1"/>
  <c r="I537" i="1"/>
  <c r="E538" i="1"/>
  <c r="F538" i="1"/>
  <c r="G538" i="1"/>
  <c r="H538" i="1"/>
  <c r="I538" i="1"/>
  <c r="E539" i="1"/>
  <c r="F539" i="1"/>
  <c r="G539" i="1"/>
  <c r="H539" i="1"/>
  <c r="I539" i="1"/>
  <c r="E540" i="1"/>
  <c r="F540" i="1"/>
  <c r="G540" i="1"/>
  <c r="H540" i="1"/>
  <c r="I540" i="1"/>
  <c r="E541" i="1"/>
  <c r="F541" i="1"/>
  <c r="G541" i="1"/>
  <c r="H541" i="1"/>
  <c r="I541" i="1"/>
  <c r="E542" i="1"/>
  <c r="F542" i="1"/>
  <c r="G542" i="1"/>
  <c r="H542" i="1"/>
  <c r="I542" i="1"/>
  <c r="E543" i="1"/>
  <c r="F543" i="1"/>
  <c r="G543" i="1"/>
  <c r="H543" i="1"/>
  <c r="I543" i="1"/>
  <c r="E545" i="1"/>
  <c r="F545" i="1"/>
  <c r="G545" i="1"/>
  <c r="H545" i="1"/>
  <c r="I545" i="1"/>
  <c r="E546" i="1"/>
  <c r="F546" i="1"/>
  <c r="G546" i="1"/>
  <c r="H546" i="1"/>
  <c r="I546" i="1"/>
  <c r="E547" i="1"/>
  <c r="F547" i="1"/>
  <c r="G547" i="1"/>
  <c r="H547" i="1"/>
  <c r="I547" i="1"/>
  <c r="E548" i="1"/>
  <c r="F548" i="1"/>
  <c r="G548" i="1"/>
  <c r="H548" i="1"/>
  <c r="I548" i="1"/>
  <c r="E549" i="1"/>
  <c r="F549" i="1"/>
  <c r="G549" i="1"/>
  <c r="H549" i="1"/>
  <c r="I549" i="1"/>
  <c r="E550" i="1"/>
  <c r="F550" i="1"/>
  <c r="G550" i="1"/>
  <c r="H550" i="1"/>
  <c r="I550" i="1"/>
  <c r="E552" i="1"/>
  <c r="F552" i="1"/>
  <c r="G552" i="1"/>
  <c r="H552" i="1"/>
  <c r="E554" i="1"/>
  <c r="F554" i="1"/>
  <c r="G554" i="1"/>
  <c r="H554" i="1"/>
  <c r="I554" i="1"/>
  <c r="E555" i="1"/>
  <c r="F555" i="1"/>
  <c r="G555" i="1"/>
  <c r="H555" i="1"/>
  <c r="I555" i="1"/>
  <c r="E556" i="1"/>
  <c r="F556" i="1"/>
  <c r="G556" i="1"/>
  <c r="H556" i="1"/>
  <c r="I556" i="1"/>
  <c r="E557" i="1"/>
  <c r="F557" i="1"/>
  <c r="G557" i="1"/>
  <c r="H557" i="1"/>
  <c r="I557" i="1"/>
  <c r="E558" i="1"/>
  <c r="F558" i="1"/>
  <c r="G558" i="1"/>
  <c r="H558" i="1"/>
  <c r="I558" i="1"/>
  <c r="E560" i="1"/>
  <c r="F560" i="1"/>
  <c r="G560" i="1"/>
  <c r="H560" i="1"/>
  <c r="I560" i="1"/>
  <c r="E561" i="1"/>
  <c r="F561" i="1"/>
  <c r="G561" i="1"/>
  <c r="H561" i="1"/>
  <c r="I561" i="1"/>
  <c r="E565" i="1"/>
  <c r="F565" i="1"/>
  <c r="G565" i="1"/>
  <c r="H565" i="1"/>
  <c r="I565" i="1"/>
  <c r="A566" i="1"/>
  <c r="A567" i="1" s="1"/>
  <c r="A568" i="1" s="1"/>
  <c r="A569" i="1" s="1"/>
  <c r="A570" i="1" s="1"/>
  <c r="A571" i="1" s="1"/>
  <c r="A572" i="1" s="1"/>
  <c r="A573" i="1" s="1"/>
  <c r="A574" i="1" s="1"/>
  <c r="E566" i="1"/>
  <c r="F566" i="1"/>
  <c r="G566" i="1"/>
  <c r="H566" i="1"/>
  <c r="I566" i="1"/>
  <c r="E571" i="1"/>
  <c r="F571" i="1"/>
  <c r="G571" i="1"/>
  <c r="H571" i="1"/>
  <c r="I571" i="1"/>
  <c r="E573" i="1"/>
  <c r="F573" i="1"/>
  <c r="G573" i="1"/>
  <c r="H573" i="1"/>
  <c r="I573" i="1"/>
  <c r="E576" i="1"/>
  <c r="F576" i="1"/>
  <c r="G576" i="1"/>
  <c r="H576" i="1"/>
  <c r="I576" i="1"/>
  <c r="E577" i="1"/>
  <c r="F577" i="1"/>
  <c r="G577" i="1"/>
  <c r="H577" i="1"/>
  <c r="I577" i="1"/>
  <c r="E578" i="1"/>
  <c r="F578" i="1"/>
  <c r="G578" i="1"/>
  <c r="H578" i="1"/>
  <c r="I578" i="1"/>
  <c r="E579" i="1"/>
  <c r="F579" i="1"/>
  <c r="G579" i="1"/>
  <c r="H579" i="1"/>
  <c r="I579" i="1"/>
  <c r="E580" i="1"/>
  <c r="F580" i="1"/>
  <c r="G580" i="1"/>
  <c r="H580" i="1"/>
  <c r="I580" i="1"/>
  <c r="E584" i="1"/>
  <c r="F584" i="1"/>
  <c r="G584" i="1"/>
  <c r="H584" i="1"/>
  <c r="I584" i="1"/>
  <c r="E590" i="1"/>
  <c r="F590" i="1"/>
  <c r="G590" i="1"/>
  <c r="H590" i="1"/>
  <c r="I590" i="1"/>
  <c r="E591" i="1"/>
  <c r="F591" i="1"/>
  <c r="G591" i="1"/>
  <c r="H591" i="1"/>
  <c r="I591" i="1"/>
  <c r="E592" i="1"/>
  <c r="F592" i="1"/>
  <c r="G592" i="1"/>
  <c r="H592" i="1"/>
  <c r="I592" i="1"/>
  <c r="E593" i="1"/>
  <c r="F593" i="1"/>
  <c r="G593" i="1"/>
  <c r="H593" i="1"/>
  <c r="I593" i="1"/>
  <c r="E594" i="1"/>
  <c r="F594" i="1"/>
  <c r="G594" i="1"/>
  <c r="H594" i="1"/>
  <c r="I594" i="1"/>
  <c r="E595" i="1"/>
  <c r="F595" i="1"/>
  <c r="G595" i="1"/>
  <c r="H595" i="1"/>
  <c r="I595" i="1"/>
  <c r="E596" i="1"/>
  <c r="F596" i="1"/>
  <c r="G596" i="1"/>
  <c r="H596" i="1"/>
  <c r="I596" i="1"/>
  <c r="E597" i="1"/>
  <c r="F597" i="1"/>
  <c r="G597" i="1"/>
  <c r="H597" i="1"/>
  <c r="I597" i="1"/>
  <c r="E598" i="1"/>
  <c r="F598" i="1"/>
  <c r="G598" i="1"/>
  <c r="H598" i="1"/>
  <c r="I598" i="1"/>
  <c r="E599" i="1"/>
  <c r="F599" i="1"/>
  <c r="G599" i="1"/>
  <c r="H599" i="1"/>
  <c r="I599" i="1"/>
  <c r="E600" i="1"/>
  <c r="F600" i="1"/>
  <c r="G600" i="1"/>
  <c r="H600" i="1"/>
  <c r="I600" i="1"/>
  <c r="E602" i="1"/>
  <c r="F602" i="1"/>
  <c r="G602" i="1"/>
  <c r="H602" i="1"/>
  <c r="I602" i="1"/>
  <c r="E603" i="1"/>
  <c r="F603" i="1"/>
  <c r="G603" i="1"/>
  <c r="H603" i="1"/>
  <c r="I603" i="1"/>
  <c r="E604" i="1"/>
  <c r="F604" i="1"/>
  <c r="G604" i="1"/>
  <c r="H604" i="1"/>
  <c r="I604" i="1"/>
  <c r="E606" i="1"/>
  <c r="F606" i="1"/>
  <c r="G606" i="1"/>
  <c r="H606" i="1"/>
  <c r="I606" i="1"/>
  <c r="E607" i="1"/>
  <c r="F607" i="1"/>
  <c r="G607" i="1"/>
  <c r="H607" i="1"/>
  <c r="I607" i="1"/>
  <c r="E608" i="1"/>
  <c r="F608" i="1"/>
  <c r="G608" i="1"/>
  <c r="H608" i="1"/>
  <c r="I608" i="1"/>
  <c r="E609" i="1"/>
  <c r="F609" i="1"/>
  <c r="G609" i="1"/>
  <c r="H609" i="1"/>
  <c r="I609" i="1"/>
  <c r="E610" i="1"/>
  <c r="F610" i="1"/>
  <c r="G610" i="1"/>
  <c r="H610" i="1"/>
  <c r="I610" i="1"/>
  <c r="E611" i="1"/>
  <c r="F611" i="1"/>
  <c r="G611" i="1"/>
  <c r="H611" i="1"/>
  <c r="I611" i="1"/>
  <c r="E616" i="1"/>
  <c r="F616" i="1"/>
  <c r="G616" i="1"/>
  <c r="H616" i="1"/>
  <c r="I616" i="1"/>
  <c r="E617" i="1"/>
  <c r="F617" i="1"/>
  <c r="G617" i="1"/>
  <c r="H617" i="1"/>
  <c r="I617" i="1"/>
  <c r="E618" i="1"/>
  <c r="F618" i="1"/>
  <c r="G618" i="1"/>
  <c r="H618" i="1"/>
  <c r="I618" i="1"/>
  <c r="E622" i="1"/>
  <c r="F622" i="1"/>
  <c r="G622" i="1"/>
  <c r="H622" i="1"/>
  <c r="I622" i="1"/>
  <c r="E623" i="1"/>
  <c r="F623" i="1"/>
  <c r="G623" i="1"/>
  <c r="H623" i="1"/>
  <c r="I623" i="1"/>
  <c r="E625" i="1"/>
  <c r="F625" i="1"/>
  <c r="G625" i="1"/>
  <c r="H625" i="1"/>
  <c r="I625" i="1"/>
  <c r="E626" i="1"/>
  <c r="F626" i="1"/>
  <c r="G626" i="1"/>
  <c r="H626" i="1"/>
  <c r="I626" i="1"/>
  <c r="E627" i="1"/>
  <c r="F627" i="1"/>
  <c r="G627" i="1"/>
  <c r="H627" i="1"/>
  <c r="I627" i="1"/>
  <c r="E628" i="1"/>
  <c r="F628" i="1"/>
  <c r="G628" i="1"/>
  <c r="H628" i="1"/>
  <c r="I628" i="1"/>
  <c r="E631" i="1"/>
  <c r="F631" i="1"/>
  <c r="G631" i="1"/>
  <c r="H631" i="1"/>
  <c r="I631" i="1"/>
  <c r="E634" i="1"/>
  <c r="F634" i="1"/>
  <c r="G634" i="1"/>
  <c r="H634" i="1"/>
  <c r="I634" i="1"/>
  <c r="E637" i="1"/>
  <c r="F637" i="1"/>
  <c r="G637" i="1"/>
  <c r="H637" i="1"/>
  <c r="I637" i="1"/>
  <c r="A575" i="1" l="1"/>
  <c r="A576" i="1" s="1"/>
  <c r="A577" i="1" s="1"/>
  <c r="A578" i="1" s="1"/>
  <c r="A579" i="1" s="1"/>
  <c r="A580" i="1" s="1"/>
  <c r="L33" i="1"/>
  <c r="A624" i="1"/>
  <c r="A625" i="1" s="1"/>
  <c r="A626" i="1" s="1"/>
  <c r="A627" i="1" s="1"/>
  <c r="A628" i="1" s="1"/>
  <c r="A55" i="1"/>
  <c r="A56" i="1" s="1"/>
  <c r="A57" i="1" s="1"/>
  <c r="A58" i="1" s="1"/>
  <c r="A59" i="1" s="1"/>
  <c r="A60" i="1" s="1"/>
  <c r="A61" i="1" s="1"/>
  <c r="A62" i="1" s="1"/>
  <c r="A63" i="1" s="1"/>
  <c r="A64" i="1" l="1"/>
  <c r="A65" i="1" s="1"/>
  <c r="A66" i="1" s="1"/>
  <c r="A67" i="1" s="1"/>
  <c r="A68" i="1" s="1"/>
  <c r="A69" i="1" s="1"/>
  <c r="A70" i="1" s="1"/>
  <c r="A72" i="1" s="1"/>
  <c r="A73" i="1" s="1"/>
  <c r="E33" i="1"/>
  <c r="G33" i="1"/>
  <c r="I33" i="1"/>
  <c r="K33" i="1"/>
  <c r="A629" i="1"/>
  <c r="A581" i="1"/>
  <c r="A582" i="1" s="1"/>
  <c r="A583" i="1" s="1"/>
  <c r="A584" i="1" l="1"/>
  <c r="A585" i="1" s="1"/>
  <c r="A586" i="1" s="1"/>
  <c r="A587" i="1" s="1"/>
  <c r="A588" i="1" s="1"/>
  <c r="A630" i="1"/>
  <c r="A74" i="1"/>
  <c r="A75" i="1" l="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3" i="1" s="1"/>
  <c r="A104" i="1" s="1"/>
  <c r="A105" i="1" s="1"/>
  <c r="A106" i="1" s="1"/>
  <c r="A107" i="1" s="1"/>
  <c r="A108" i="1" s="1"/>
  <c r="A110" i="1" s="1"/>
  <c r="A111" i="1" s="1"/>
  <c r="A112" i="1" s="1"/>
  <c r="A113" i="1" s="1"/>
  <c r="A114" i="1" s="1"/>
  <c r="A116" i="1" s="1"/>
  <c r="A117" i="1" s="1"/>
  <c r="A118" i="1" s="1"/>
  <c r="A631" i="1"/>
  <c r="A632" i="1" s="1"/>
  <c r="A633" i="1" s="1"/>
  <c r="A634" i="1" s="1"/>
  <c r="A635" i="1" s="1"/>
  <c r="A636" i="1" s="1"/>
  <c r="A589" i="1"/>
  <c r="A590" i="1" s="1"/>
  <c r="A591" i="1" s="1"/>
  <c r="A592" i="1" s="1"/>
  <c r="A593" i="1" s="1"/>
  <c r="A594" i="1" s="1"/>
  <c r="A595" i="1" s="1"/>
  <c r="A596" i="1" s="1"/>
  <c r="A597" i="1" l="1"/>
  <c r="A598" i="1" s="1"/>
  <c r="A119" i="1"/>
  <c r="A120" i="1" s="1"/>
  <c r="A121" i="1" s="1"/>
  <c r="A122" i="1" s="1"/>
  <c r="A123" i="1" s="1"/>
  <c r="A124" i="1" s="1"/>
  <c r="A599" i="1" l="1"/>
  <c r="A600" i="1" s="1"/>
  <c r="A601" i="1" s="1"/>
  <c r="A602" i="1" s="1"/>
  <c r="A603" i="1" s="1"/>
  <c r="A604" i="1" s="1"/>
  <c r="A605" i="1" s="1"/>
  <c r="A606" i="1" s="1"/>
  <c r="A607" i="1" s="1"/>
  <c r="A608" i="1" s="1"/>
  <c r="A609" i="1" s="1"/>
  <c r="A610" i="1" s="1"/>
  <c r="A611" i="1" s="1"/>
  <c r="A612" i="1"/>
  <c r="A613" i="1" s="1"/>
  <c r="A614" i="1" s="1"/>
  <c r="A615" i="1" s="1"/>
  <c r="A616" i="1" s="1"/>
  <c r="A617" i="1" s="1"/>
  <c r="A618" i="1" s="1"/>
  <c r="A125" i="1"/>
  <c r="A126" i="1" s="1"/>
  <c r="A127" i="1" s="1"/>
  <c r="A128" i="1" s="1"/>
  <c r="A129" i="1" s="1"/>
  <c r="A130" i="1" s="1"/>
  <c r="A131" i="1" s="1"/>
  <c r="A132" i="1" l="1"/>
  <c r="A133" i="1" s="1"/>
  <c r="A134" i="1" s="1"/>
  <c r="A135" i="1" s="1"/>
  <c r="A136" i="1" s="1"/>
  <c r="A137" i="1" s="1"/>
  <c r="A140" i="1" s="1"/>
  <c r="A141" i="1" s="1"/>
  <c r="A142" i="1" s="1"/>
  <c r="A143" i="1" s="1"/>
  <c r="A145" i="1" s="1"/>
  <c r="A146" i="1" s="1"/>
  <c r="A147" i="1" s="1"/>
  <c r="A148" i="1" l="1"/>
  <c r="A149" i="1" l="1"/>
  <c r="A151" i="1"/>
  <c r="A152" i="1" s="1"/>
  <c r="A153" i="1" s="1"/>
  <c r="A154" i="1"/>
  <c r="A155" i="1" s="1"/>
  <c r="A157" i="1" s="1"/>
  <c r="A158" i="1" l="1"/>
  <c r="A159" i="1" s="1"/>
  <c r="A160" i="1" s="1"/>
  <c r="A161" i="1" s="1"/>
  <c r="A162" i="1" s="1"/>
  <c r="A163" i="1" l="1"/>
  <c r="A164" i="1" s="1"/>
  <c r="A165" i="1" s="1"/>
  <c r="A166" i="1" s="1"/>
  <c r="A167" i="1" s="1"/>
  <c r="A168" i="1" s="1"/>
  <c r="A170" i="1" s="1"/>
  <c r="A171" i="1" s="1"/>
  <c r="A172" i="1" s="1"/>
  <c r="A173" i="1" l="1"/>
  <c r="A174" i="1" s="1"/>
  <c r="A175" i="1" l="1"/>
  <c r="A176" i="1" s="1"/>
  <c r="A177" i="1" s="1"/>
  <c r="A178" i="1" l="1"/>
  <c r="A179" i="1" s="1"/>
  <c r="A180" i="1" s="1"/>
  <c r="A181" i="1" s="1"/>
  <c r="A182" i="1" s="1"/>
  <c r="A183" i="1" s="1"/>
  <c r="A184" i="1" s="1"/>
  <c r="A185" i="1" s="1"/>
  <c r="A186" i="1" s="1"/>
  <c r="A187" i="1" s="1"/>
  <c r="A188" i="1" s="1"/>
  <c r="A189" i="1" l="1"/>
  <c r="A190" i="1" s="1"/>
  <c r="A191" i="1" s="1"/>
  <c r="A192" i="1" s="1"/>
  <c r="A193" i="1" s="1"/>
  <c r="A194" i="1" s="1"/>
  <c r="A195" i="1" s="1"/>
  <c r="A196" i="1" s="1"/>
  <c r="A197" i="1" s="1"/>
  <c r="A198" i="1" s="1"/>
  <c r="A199" i="1" s="1"/>
  <c r="A200" i="1" s="1"/>
  <c r="A201" i="1" s="1"/>
  <c r="A202" i="1" s="1"/>
  <c r="A203" i="1" s="1"/>
  <c r="A204" i="1" s="1"/>
  <c r="A205" i="1" s="1"/>
  <c r="A208" i="1" s="1"/>
  <c r="A209" i="1" l="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4" i="1" s="1"/>
  <c r="A235" i="1" l="1"/>
  <c r="A236" i="1" s="1"/>
  <c r="A237" i="1" s="1"/>
  <c r="A238" i="1" s="1"/>
  <c r="A239" i="1" s="1"/>
  <c r="A240" i="1" s="1"/>
  <c r="A241" i="1" s="1"/>
  <c r="A242" i="1" s="1"/>
  <c r="A243" i="1" s="1"/>
  <c r="A244" i="1" s="1"/>
  <c r="A245" i="1" s="1"/>
  <c r="A246" i="1" s="1"/>
  <c r="A247" i="1" s="1"/>
  <c r="A248" i="1" s="1"/>
  <c r="A249" i="1" l="1"/>
  <c r="A250" i="1" s="1"/>
  <c r="A251" i="1" s="1"/>
  <c r="A252" i="1" s="1"/>
  <c r="A253" i="1" s="1"/>
  <c r="A254" i="1" s="1"/>
  <c r="A255" i="1" l="1"/>
  <c r="A256" i="1" s="1"/>
  <c r="A257" i="1" s="1"/>
  <c r="A258" i="1" s="1"/>
  <c r="A259" i="1" s="1"/>
  <c r="A260" i="1" s="1"/>
  <c r="A261" i="1" s="1"/>
  <c r="A262" i="1" s="1"/>
  <c r="A263" i="1" s="1"/>
  <c r="A264" i="1" s="1"/>
  <c r="A265" i="1" s="1"/>
  <c r="A266" i="1" s="1"/>
  <c r="A267" i="1" s="1"/>
  <c r="A268" i="1" s="1"/>
  <c r="A269" i="1" s="1"/>
  <c r="A270" i="1" s="1"/>
  <c r="A271" i="1" s="1"/>
  <c r="A272" i="1" s="1"/>
  <c r="A273" i="1" s="1"/>
  <c r="A274" i="1" l="1"/>
  <c r="A275" i="1" s="1"/>
  <c r="A276" i="1" s="1"/>
  <c r="A277" i="1" s="1"/>
  <c r="A278" i="1" s="1"/>
  <c r="A279" i="1" s="1"/>
  <c r="A280" i="1" s="1"/>
  <c r="A281" i="1" s="1"/>
  <c r="A282" i="1" s="1"/>
  <c r="A283" i="1" s="1"/>
  <c r="A284" i="1" s="1"/>
  <c r="A285" i="1" s="1"/>
  <c r="A286" i="1" l="1"/>
  <c r="A287" i="1" s="1"/>
  <c r="A288" i="1" s="1"/>
  <c r="A289" i="1" s="1"/>
  <c r="A290" i="1" s="1"/>
  <c r="A291" i="1" s="1"/>
  <c r="A292" i="1" s="1"/>
  <c r="A293" i="1" s="1"/>
  <c r="A294" i="1" s="1"/>
  <c r="A295" i="1" s="1"/>
  <c r="A296" i="1" s="1"/>
  <c r="A297" i="1" s="1"/>
  <c r="A298" i="1" s="1"/>
  <c r="A299" i="1" s="1"/>
  <c r="A300" i="1" s="1"/>
  <c r="A302" i="1" l="1"/>
  <c r="A303" i="1" s="1"/>
  <c r="A304" i="1" s="1"/>
  <c r="A305" i="1" s="1"/>
  <c r="A306" i="1" s="1"/>
  <c r="A307" i="1" s="1"/>
  <c r="A308" i="1" s="1"/>
  <c r="A309" i="1" s="1"/>
  <c r="A310" i="1" s="1"/>
  <c r="A311" i="1" s="1"/>
  <c r="A312" i="1" s="1"/>
  <c r="A313" i="1" l="1"/>
  <c r="A314" i="1" s="1"/>
  <c r="A315" i="1" s="1"/>
  <c r="A316" i="1" s="1"/>
  <c r="A317" i="1" s="1"/>
  <c r="A318" i="1" l="1"/>
  <c r="A319" i="1" s="1"/>
  <c r="A320" i="1" s="1"/>
  <c r="A321" i="1" s="1"/>
  <c r="A322" i="1" s="1"/>
  <c r="A323" i="1" s="1"/>
  <c r="A324" i="1" l="1"/>
  <c r="A325" i="1" s="1"/>
  <c r="A326" i="1" s="1"/>
  <c r="A328" i="1" l="1"/>
  <c r="A329" i="1" l="1"/>
  <c r="A330" i="1" s="1"/>
  <c r="A331" i="1" s="1"/>
  <c r="A332" i="1" s="1"/>
  <c r="A333" i="1" s="1"/>
  <c r="A334" i="1" s="1"/>
  <c r="A335" i="1" s="1"/>
  <c r="A336" i="1" s="1"/>
  <c r="A337" i="1" s="1"/>
  <c r="A338" i="1" s="1"/>
  <c r="A339" i="1" s="1"/>
  <c r="A340" i="1" s="1"/>
  <c r="A341" i="1" s="1"/>
  <c r="A342" i="1" s="1"/>
  <c r="A343" i="1" s="1"/>
  <c r="A344" i="1" s="1"/>
  <c r="A345" i="1" s="1"/>
  <c r="A346" i="1" s="1"/>
  <c r="A347" i="1" s="1"/>
  <c r="A348" i="1" l="1"/>
  <c r="A349" i="1" s="1"/>
  <c r="A350" i="1" s="1"/>
  <c r="A351" i="1" s="1"/>
  <c r="A352" i="1" s="1"/>
  <c r="A353" i="1" s="1"/>
  <c r="A354" i="1" s="1"/>
  <c r="A355" i="1" l="1"/>
  <c r="A356" i="1" s="1"/>
  <c r="A357" i="1" s="1"/>
  <c r="A358" i="1" s="1"/>
  <c r="A359" i="1" l="1"/>
  <c r="A360" i="1" s="1"/>
  <c r="A361" i="1" s="1"/>
  <c r="A362" i="1" s="1"/>
  <c r="A363" i="1" s="1"/>
  <c r="A364" i="1" l="1"/>
  <c r="A365" i="1" s="1"/>
  <c r="A366" i="1" s="1"/>
  <c r="A367" i="1" s="1"/>
  <c r="A368" i="1" s="1"/>
  <c r="A369" i="1" s="1"/>
  <c r="A370" i="1" s="1"/>
  <c r="A372" i="1" s="1"/>
  <c r="A373" i="1" s="1"/>
  <c r="A374" i="1" s="1"/>
  <c r="A375" i="1" s="1"/>
  <c r="A376" i="1" s="1"/>
  <c r="A377" i="1" s="1"/>
  <c r="A378" i="1" s="1"/>
  <c r="A379" i="1" s="1"/>
  <c r="A380" i="1" s="1"/>
  <c r="A381" i="1" s="1"/>
  <c r="A382" i="1" s="1"/>
  <c r="A383" i="1" s="1"/>
  <c r="A384" i="1" s="1"/>
  <c r="A385" i="1" s="1"/>
  <c r="A387" i="1" l="1"/>
  <c r="A388" i="1" s="1"/>
  <c r="A389" i="1" s="1"/>
  <c r="A390" i="1" s="1"/>
  <c r="A391" i="1" s="1"/>
  <c r="A392" i="1" s="1"/>
  <c r="A394" i="1" s="1"/>
  <c r="A395" i="1" s="1"/>
  <c r="A396" i="1" s="1"/>
  <c r="A397" i="1" s="1"/>
  <c r="A398" i="1" s="1"/>
  <c r="A386" i="1"/>
  <c r="A399" i="1"/>
  <c r="A400" i="1" l="1"/>
  <c r="A401" i="1" s="1"/>
  <c r="A402" i="1" s="1"/>
  <c r="A403" i="1" s="1"/>
  <c r="A404" i="1" s="1"/>
  <c r="A405" i="1" s="1"/>
  <c r="A406" i="1" s="1"/>
  <c r="A407" i="1" s="1"/>
  <c r="A408" i="1" s="1"/>
  <c r="A409" i="1" s="1"/>
  <c r="A410" i="1" s="1"/>
  <c r="A411" i="1" s="1"/>
  <c r="A412" i="1" s="1"/>
  <c r="A413" i="1" s="1"/>
  <c r="A414" i="1" s="1"/>
  <c r="A415" i="1" l="1"/>
  <c r="A416" i="1" s="1"/>
  <c r="A417" i="1" s="1"/>
  <c r="A418" i="1" s="1"/>
  <c r="A419" i="1" l="1"/>
  <c r="A420" i="1" s="1"/>
  <c r="A422" i="1" s="1"/>
  <c r="A423" i="1" l="1"/>
  <c r="A424" i="1" s="1"/>
  <c r="A425" i="1" s="1"/>
  <c r="A426" i="1" s="1"/>
  <c r="A427" i="1" s="1"/>
  <c r="A428" i="1" s="1"/>
  <c r="A429" i="1" s="1"/>
  <c r="A430" i="1" s="1"/>
  <c r="A431" i="1" s="1"/>
  <c r="A432" i="1" s="1"/>
  <c r="A433" i="1" l="1"/>
  <c r="A434" i="1" s="1"/>
  <c r="A435" i="1" s="1"/>
  <c r="A436" i="1" s="1"/>
  <c r="A437" i="1" l="1"/>
  <c r="A438" i="1" s="1"/>
  <c r="A439" i="1" s="1"/>
  <c r="A440" i="1" s="1"/>
  <c r="A441" i="1" s="1"/>
  <c r="A442" i="1" l="1"/>
  <c r="A443" i="1" s="1"/>
  <c r="A446" i="1" s="1"/>
  <c r="A447" i="1" s="1"/>
  <c r="A448" i="1" s="1"/>
  <c r="A449" i="1" s="1"/>
  <c r="A450" i="1" s="1"/>
  <c r="A451" i="1" s="1"/>
  <c r="A452" i="1" s="1"/>
  <c r="A453" i="1" s="1"/>
  <c r="A454" i="1" l="1"/>
  <c r="A455" i="1" s="1"/>
  <c r="A456" i="1" s="1"/>
  <c r="A457" i="1" s="1"/>
  <c r="A458" i="1" s="1"/>
  <c r="A459" i="1" l="1"/>
  <c r="A460" i="1" s="1"/>
  <c r="A461" i="1" s="1"/>
  <c r="A462" i="1" s="1"/>
  <c r="A463" i="1" s="1"/>
  <c r="A464" i="1" s="1"/>
  <c r="A465" i="1" s="1"/>
  <c r="A466" i="1" l="1"/>
  <c r="A467" i="1" l="1"/>
  <c r="A468" i="1" s="1"/>
  <c r="A469" i="1" s="1"/>
  <c r="A470" i="1" s="1"/>
  <c r="A471" i="1" s="1"/>
  <c r="A472" i="1" s="1"/>
  <c r="A474" i="1" s="1"/>
  <c r="A475" i="1" s="1"/>
  <c r="A476" i="1" s="1"/>
  <c r="A477" i="1" s="1"/>
  <c r="A478" i="1" s="1"/>
  <c r="A479" i="1" l="1"/>
  <c r="A480" i="1" s="1"/>
  <c r="A481" i="1" s="1"/>
  <c r="A483" i="1" l="1"/>
  <c r="A484" i="1" s="1"/>
  <c r="A485" i="1" s="1"/>
  <c r="A486" i="1" s="1"/>
  <c r="A487" i="1" s="1"/>
  <c r="A482" i="1"/>
  <c r="A488" i="1" l="1"/>
  <c r="A489" i="1" s="1"/>
  <c r="A490" i="1" s="1"/>
  <c r="A491" i="1" s="1"/>
  <c r="A492" i="1" s="1"/>
  <c r="A493" i="1" s="1"/>
  <c r="A494" i="1" s="1"/>
  <c r="A495" i="1" l="1"/>
  <c r="A496" i="1" s="1"/>
  <c r="A497" i="1" s="1"/>
  <c r="A498" i="1" s="1"/>
  <c r="A499" i="1" s="1"/>
  <c r="A500" i="1" s="1"/>
  <c r="A502" i="1" s="1"/>
  <c r="A503" i="1" s="1"/>
  <c r="A504" i="1" s="1"/>
  <c r="A505" i="1" s="1"/>
  <c r="A506" i="1" s="1"/>
  <c r="A507" i="1" s="1"/>
  <c r="A508" i="1" s="1"/>
  <c r="A509" i="1" s="1"/>
  <c r="A510" i="1" s="1"/>
  <c r="A511" i="1" s="1"/>
  <c r="A512" i="1" s="1"/>
  <c r="A513" i="1" l="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5" i="1" s="1"/>
  <c r="A546" i="1" s="1"/>
  <c r="A547" i="1" s="1"/>
  <c r="A548" i="1" s="1"/>
  <c r="A549" i="1" s="1"/>
  <c r="A550" i="1" s="1"/>
  <c r="A551" i="1" s="1"/>
  <c r="A552" i="1" s="1"/>
  <c r="A553" i="1" s="1"/>
  <c r="A554" i="1" s="1"/>
  <c r="A555" i="1" s="1"/>
  <c r="A556" i="1" s="1"/>
  <c r="A557" i="1" s="1"/>
  <c r="A558" i="1" l="1"/>
  <c r="A559" i="1" s="1"/>
  <c r="A560" i="1" s="1"/>
  <c r="A561" i="1" s="1"/>
</calcChain>
</file>

<file path=xl/comments1.xml><?xml version="1.0" encoding="utf-8"?>
<comments xmlns="http://schemas.openxmlformats.org/spreadsheetml/2006/main">
  <authors>
    <author>Admin</author>
    <author>Пользователь</author>
  </authors>
  <commentList>
    <comment ref="M38"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M39" authorId="1">
      <text>
        <r>
          <rPr>
            <sz val="8"/>
            <color indexed="81"/>
            <rFont val="Tahoma"/>
            <charset val="1"/>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M40"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M41" authorId="1">
      <text>
        <r>
          <rPr>
            <sz val="8"/>
            <color indexed="81"/>
            <rFont val="Tahoma"/>
            <family val="2"/>
            <charset val="204"/>
          </rPr>
          <t>Надежный, скороспелый сорт, стабильно вызревающий в средней полосе. Вступает в плодоношение через 75-80 дней от всходов. Растения засухоустойчивые, средней мощности, число плетей 3-4 штуки, длина главной – 150-180 см. Плод округлый, кора толщиной 0,8-1,2 см. Средняя масса товарного плода 2 кг, максимальная – 4 кг. Мякоть сладкая, сочная, превосходного десертного вкуса. Богата железом, калием и магнием, фолиевой кислотой и другими витаминами. Зрелый плод в надлежащих условиях хранится 40 дней без потери потребительских качеств.</t>
        </r>
      </text>
    </comment>
    <comment ref="M42" authorId="1">
      <text>
        <r>
          <rPr>
            <sz val="8"/>
            <color indexed="81"/>
            <rFont val="Tahoma"/>
            <family val="2"/>
            <charset val="204"/>
          </rPr>
          <t xml:space="preserve">Среднеспелый (период от массовых всходов до первого сбора 70-81 день). Растение среднеплетистое. Листовая пластинка средняя, сизо-зеленая, рассеченность пластинки листа средняя. Форма плода округлая и удлиненно-округлая, с гладкой, слабо сегментированной поверхностью. Окраска фона зеленая, на фоне имеется сетка. Рисунок - шиповатые полосы средней ширины, темно-зеленой окраски. Кора средней толщины, светло-зеленая, кожистая. Масса плода 5,6 кг. Мякоть красная, плотная, нежная, очень сладкая, сочная. Вкусовые качества хорошие. Предназначен для выращивания в пленочных теплицах и в открытом грунте. Посев на рассаду в конце апреля – начале мая. Срок выращивания рассады 30-35 дней, высадка - в конце мая – начале июня. Прямой посев в грунт в апреле-мае, когда минет угроза заморозков.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около 5 кг/м2. Устойчив к антракнозу, фузариозным увяданием поражается менее чем в средней степени. Схема посадки 70х150 см.
</t>
        </r>
      </text>
    </comment>
    <comment ref="M43" authorId="1">
      <text>
        <r>
          <rPr>
            <sz val="8"/>
            <color indexed="81"/>
            <rFont val="Tahoma"/>
            <family val="2"/>
            <charset val="204"/>
          </rPr>
          <t xml:space="preserve">Сорт арбуза Лунный с желтой мякотью отличается не только удивительным цветом, но и потрясающим сахарным вкусом с нотками манго. Практически не содержит семечек.
Ранний урожайный сорт с желтой мякотью. Период от всходов до первого сбора плодов 70-90 дней. Плоды овальные, массой 3 кг. Гарантированно сохраняют вкусовые и товарные качества в течение 30 дней после съема. Неприхотлив и хорошо переносит непогоду, несмотря на свой экзотичный вид.
Посев на рассаду в конце апреля. Рассаду выращивают в течение 30-35 дней, высадка в грунт - в конце мая – начале июня. Растения подвязывают к шпалере, все боковые побеги до высоты 50 см удаляют, последующие прищипывают над 1-3 листом или выращивают в расстил.
</t>
        </r>
      </text>
    </comment>
    <comment ref="M44" authorId="1">
      <text>
        <r>
          <rPr>
            <sz val="8"/>
            <color indexed="81"/>
            <rFont val="Tahoma"/>
            <family val="2"/>
            <charset val="204"/>
          </rPr>
          <t xml:space="preserve">Сорт раннеспелый. Растение плетистое, главная плеть длинная. Листовая пластинка среднего размера, зелёная, сильнорассечённая, слабоморщинистая. Плод округлый, фон светло-зелёный - зелёный, полосы тёмно-зелёные, размытые, широкие. Масса плода - 2,7 кг (максимальная - 3,5 кг). Кора тонкая. Мякоть розово-красная - красная, средней плотности. Вкус отличный. Семена среднего размера, коричневые. Урожайность товарных плодов - 2,4 кг/кв.м. Для местного потребления. Плоды сохраняют товарные качества в течение 20 дней после съёма. </t>
        </r>
      </text>
    </comment>
    <comment ref="M45" authorId="1">
      <text>
        <r>
          <rPr>
            <sz val="8"/>
            <color indexed="81"/>
            <rFont val="Tahoma"/>
            <family val="2"/>
            <charset val="204"/>
          </rPr>
          <t>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t>
        </r>
      </text>
    </comment>
    <comment ref="M46" authorId="1">
      <text>
        <r>
          <rPr>
            <sz val="8"/>
            <color indexed="81"/>
            <rFont val="Tahoma"/>
            <family val="2"/>
            <charset val="204"/>
          </rPr>
          <t xml:space="preserve">Арбуз скороспелый Сахарный малыш получил свое название за скороплодность, небольшой размер плодов и сладкий насыщенный вкус. Спелые ягоды обладают следующими характеристиками: средний вес 4-6 кг; правильная круглая форма; темная зеленая кожура с тонкими полосками; сладкий десертный вкус; сочная, рыхлая, зернистая мякоть.Период от первых всходов до полного созревания ягод составляет всего 75 дней. Он устойчив к распространенным заболеваниям, а его урожайность составляет до 10 кг на кв.м.
</t>
        </r>
      </text>
    </comment>
    <comment ref="M47" authorId="1">
      <text>
        <r>
          <rPr>
            <sz val="8"/>
            <color indexed="81"/>
            <rFont val="Tahoma"/>
            <family val="2"/>
            <charset val="204"/>
          </rPr>
          <t xml:space="preserve">Отличный ультраранний сорт, подходит для выращивания как в средней полосе России (под пленочными укрытиями) так и на юге. Всего через 67-73 дня после появления всходов на растении созревают яркие золотисто-желтые плоды, довольно внушительного для скороспелого сорта размера — 3,5-4,0 кг. Мякоть сахарная, сочная, с насыщенным арбузным ароматом, практически без семян. Сорт засухоустойчив. Урожайность до 9 кг/м2. Посев на рассаду — в конце апреля. Высадка рассады — в конце мая – начале июня в возрасте 30- 35 дней. Схема посадки: 70?150 см. Растения подвязывают к шпалере, до высоты 50 см удаляют все боковые побеги, последующие прищипывают над 1-3 листом.
</t>
        </r>
      </text>
    </comment>
    <comment ref="M48" authorId="1">
      <text>
        <r>
          <rPr>
            <sz val="8"/>
            <color indexed="81"/>
            <rFont val="Tahoma"/>
            <charset val="1"/>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M49" authorId="1">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M50" authorId="1">
      <text>
        <r>
          <rPr>
            <sz val="8"/>
            <color indexed="81"/>
            <rFont val="Tahoma"/>
            <charset val="1"/>
          </rPr>
          <t xml:space="preserve">Раннеспелый (период от полных всходов до первого сбора плодов 70-85 дней). Растение коротко- или среднеплетистое. Длина главной плети не превышает 1,8 м. Стебель тонкий, округлой формы, слабоопушенный. Лист мелкий, сильнорассеченный, с узкими долями. Плод шаровидный, небольшой, массой 1,8-2,5 кг. Поверхность плода гладкая или слегка сегментированная. Окраска черно-зеленая со скрытым рисунком. Кора тонкая, хрупкая. Мякоть оранжево-красная, нежная, сочная, сладкая. Вкусовые качества хорошие. Предназначен для выращивания в пленочных теплицах и в открытом грунте. Посев на рассаду в конце апреля. Срок выращивания рассады 30-35 дней, высадка - в конце мая – начале июня.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 расстил. Полив умеренный, особенно в период созревания плодов. Товарная урожайность 2-3 кг/м2. Относительно устойчив к антракнозу, в средней степени поражается мучнистой росой. Схема посадки 70х150 см.
</t>
        </r>
      </text>
    </comment>
    <comment ref="M51" authorId="1">
      <text>
        <r>
          <rPr>
            <sz val="8"/>
            <color indexed="81"/>
            <rFont val="Tahoma"/>
            <family val="2"/>
            <charset val="204"/>
          </rPr>
          <t xml:space="preserve">Раннеспелый гибрид (75-80 дней от всходов до созревания). Предназначен для выращивания в пленочных теплицах. Плоды округлой формы массой 1,1-1,3 кг желтые, покрытые плотной сеткой. Мякоть желтая, сочная, с очень приятным стойким ароматом. Гибрид устойчив к мучнистой росе. На растении образуется 2-3 плода. Выращивают гибрид через рассаду, возраст которой при высадке в конце мая - начале июня должен составлять 30-35 дней. Растения привязывают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м.
</t>
        </r>
      </text>
    </comment>
    <comment ref="M52" authorId="1">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M53" authorId="1">
      <text>
        <r>
          <rPr>
            <sz val="8"/>
            <color indexed="81"/>
            <rFont val="Tahoma"/>
            <charset val="1"/>
          </rPr>
          <t xml:space="preserve">Исключительно деликатесный гибрид типа Шаранте (французский сорт с лучшими вкусовыми качествами). Рекомендуется для выращивания под пленочными укрытиями. Растение среднеплетистое, довольно компактное. Гибрид среднеранний, урожайный (5,6-5,9 кг/м) с порционными зелеными плодами, массой 0,6-0,9 кг. Кора тонкая, покрыта выраженной густой сеткой. Мякоть толстая, на 2/3 диаметра плода, маслянистая, мягкая, сочная, очень вкусная, с насыщенным дынным ароматом. Посев на рассаду – в апреле. Высадка рассады – в конце мая начале —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
</t>
        </r>
      </text>
    </comment>
    <comment ref="M54" authorId="1">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M55" authorId="1">
      <text>
        <r>
          <rPr>
            <sz val="8"/>
            <color indexed="81"/>
            <rFont val="Tahoma"/>
            <family val="2"/>
            <charset val="204"/>
          </rPr>
          <t xml:space="preserve">Скороспелый сорт для открытого грунта и теплиц. Устойчив к заболеваниям культуры. Позволяет получать стабильную урожайность даже в условиях средней полосы. Растения длинноплетистые, крепкие. Созревание плодов наступает через 60-65 дней после появления всходов. Средняя масса дыни 2-2,5 кг. Мякоть светло-кремовая, толстая, сладкая, сочная и очень ароматная. Продукция отличных вкусовых и товарных качеств. Плоды длительно хранятся и хорошо транспортируются, не утрачивая своих свойств. Урожайность сорта – около 2-4,5 кг/м2. 
</t>
        </r>
      </text>
    </comment>
    <comment ref="M56" authorId="1">
      <text>
        <r>
          <rPr>
            <sz val="10"/>
            <color indexed="81"/>
            <rFont val="Tahoma"/>
            <family val="2"/>
            <charset val="204"/>
          </rPr>
          <t xml:space="preserve">Высокопродуктивный сорт ананасного типа. Скороспелый - вегетационный период 70-80 дней. Имеет хорошую полевую устойчивость к комплексу болезней, стабильно плодоносит в средней полосе. Формирует плети длиной около 2 м. Плоды овальные, ярко-желтые, со сплошным сетчатым рисунком, массой 1,5-2 кг. Мякоть белая с розовато-кремовым оттенком, сочная, ароматная, тающая, сладкая, деликатесного вкуса. Рекомендуется использовать в свежем виде как десерт, для приготовления повидла и цукатов. </t>
        </r>
      </text>
    </comment>
    <comment ref="M57" authorId="1">
      <text>
        <r>
          <rPr>
            <sz val="10"/>
            <color indexed="81"/>
            <rFont val="Tahoma"/>
            <family val="2"/>
            <charset val="204"/>
          </rPr>
          <t>Скороспелый сорт с дружным созреванием плодов. Первые дыньки снимают спустя 60-62 дня после появления всходов. Растение плетистое, большинство завязей располагается на боковых побегах. Плоды массой 1,6-1,8 кг (при хорошей агротехнике вырастают до 2,3 кг), со светло-кремовой мякотью толщиной 2,5-3 см. Хрустящая, сладкая, с нежным ароматом эта дыня – настоящее лакомство! Но из-за тонкой кожицы плоды непригодны для транспортировки на дальние расстояния. После съема они сохраняют вкус и аромат до 10 дней. Сорт устойчив к мучнистой росе и толерантен к пероноспорозу. Урожайность 2-2,3 кг/м 2 .</t>
        </r>
      </text>
    </comment>
    <comment ref="M58" authorId="1">
      <text>
        <r>
          <rPr>
            <sz val="10"/>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M59" authorId="1">
      <text>
        <r>
          <rPr>
            <sz val="10"/>
            <color indexed="81"/>
            <rFont val="Tahoma"/>
            <family val="2"/>
            <charset val="204"/>
          </rPr>
          <t xml:space="preserve">Сорт скороспелый, от полных всходов до первого сбора плодов 60-70 дней. Плоды округлые, ярко-желтые с крупными оранжевыми пятнами, покрыты густой сеткой. Масса плода 1,0-2,0 кг. Мякоть светло-кремовая, средней толщины, тающая, нежная. Транспортабельность и лежкость для плодов скороспелой группы хорошая. </t>
        </r>
      </text>
    </comment>
    <comment ref="M60" authorId="1">
      <text>
        <r>
          <rPr>
            <sz val="10"/>
            <color indexed="81"/>
            <rFont val="Tahoma"/>
            <family val="2"/>
            <charset val="204"/>
          </rPr>
          <t xml:space="preserve">Относится к раннеспелым крупноплодным сортам: срок ее созревания составляет, как правило, 95-105 дней (в южных регионах этот период может несколько сокращаться), а вес плодов колеблется в пределах трех-пяти килограмм. Плоды данного сорта тыквы немного приплюснутые, кожура имеет серо-зеленый окрас с характерным рисунком, стебли крепкие, коротко- и среднеплетистые. Тыква Лечебная – чрезвычайно ценный сорт, который завоевал популярность среди огородников благодаря великолепным вкусовым качествам (его мякоть отличается насыщенным оранжевым цветом, сочностью, насыщенным ароматом и приятным сладковатым вкусом).
</t>
        </r>
      </text>
    </comment>
    <comment ref="M61" authorId="1">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M62" authorId="1">
      <text>
        <r>
          <rPr>
            <sz val="10"/>
            <color indexed="81"/>
            <rFont val="Tahoma"/>
            <family val="2"/>
            <charset val="204"/>
          </rPr>
          <t xml:space="preserve">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
</t>
        </r>
      </text>
    </comment>
    <comment ref="M63" authorId="1">
      <text>
        <r>
          <rPr>
            <sz val="8"/>
            <color indexed="81"/>
            <rFont val="Tahoma"/>
            <family val="2"/>
            <charset val="204"/>
          </rPr>
          <t xml:space="preserve">Раннеспелый высокоурожайный плетистый сорт столового назначения. Период от полных всходов до уборки урожая 95-100 дней. Плоды плоскоокруглые, сегментированные, крупные, массой до 5 кг. Мякоть великолепного вкуса, желто-оранжевая, хрустящая, очень ароматная, с высоким содержанием каротина и сахаров, обладает великолепными питательными и диетическими свойствами.  Вкус великолепный. Используется для различной кулинарной переработки, прекрасно подходит для приготовления в микроволновой печи. Плоды хорошо транспортируются и хранятся продолжительное время.
Посев семян на рассаду или в открытый грунт. Рассаду высаживают в возрасте 20-25 дней. Семена высевают в грунт в лунки по 2-3 шт., на глубину 3-5 см. После появления всходов проводят прореживание. На растении оставляют первые 3-4 завязи, затем верхушку прищипывают. Растениям необходимы регулярные поливы, прополки, рыхления и подкормки.
</t>
        </r>
      </text>
    </comment>
    <comment ref="M64" authorId="1">
      <text>
        <r>
          <rPr>
            <sz val="8"/>
            <color indexed="81"/>
            <rFont val="Tahoma"/>
            <charset val="1"/>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M65" authorId="1">
      <text>
        <r>
          <rPr>
            <sz val="8"/>
            <color indexed="81"/>
            <rFont val="Tahoma"/>
            <family val="2"/>
            <charset val="204"/>
          </rPr>
          <t xml:space="preserve"> Тыква Гитара мускатная –сорт раннеспелого срока созревания с высокой урожайностью. Максимальная длина плети 200-400 см. Урожайность с одного кв. м. 6-10 кг.Плод по своей форме напоминает гитару. Кожура ярко-оранжевая окраса. Мякоть оранжевая, сладкая, ароматная. Масса тыквы 2-4 кг.
</t>
        </r>
      </text>
    </comment>
    <comment ref="M66" authorId="1">
      <text>
        <r>
          <rPr>
            <sz val="10"/>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M67" authorId="1">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M68" authorId="1">
      <text>
        <r>
          <rPr>
            <sz val="8"/>
            <color indexed="81"/>
            <rFont val="Tahoma"/>
            <family val="2"/>
            <charset val="204"/>
          </rPr>
          <t xml:space="preserve">Один из самых вкусных сортов тыквы с интенсивно-оранжевым цветом мякоти. Ценится за предельно высокое для тыкв содержание каротина, целебные свойства, хорошую лежкость. Сорт среднепоздний, плоды вызревают за 110-120 дней от всходов. Главная плеть средней длины – 4-5 метров. Тыквины плоскоокруглые, глубоко сегментированные, массой 3-8 кг. Семенное гнездо маленькое, мякоть толстая, плотная, сочная, сладкая, с легким мускатным ароматом. Сладость и аромат при хранении усиливаются. Кожистая кора режется без труда. Лучшая тыква для сока (в том числе купажированного с яблочным и морковным) и десертов – цукатов, повидла, пирогов и свежих салатов.
Посев. В средней полосе выращивают через рассаду. 20-25 дневную рассаду высаживают в открытый грунт, когда минует угроза заморозков. Растениям необходимы своевременные поливы, прополки, рыхления и подкормки.
</t>
        </r>
      </text>
    </comment>
    <comment ref="M69" authorId="1">
      <text>
        <r>
          <rPr>
            <sz val="10"/>
            <color indexed="81"/>
            <rFont val="Tahoma"/>
            <family val="2"/>
            <charset val="204"/>
          </rPr>
          <t>Неприхотливый урожайный сорт с плодами «порционного» размера. Растение длинно- плетистое. Плоды массой 2,5-3 кг (при хорошей агротехнике и нормировании плодов – до 4 кг) созревают спустя 85-100 дней после появления всходов. Семена крупные, мякоть плотная, без волокон, желто-оранжевого цвета, богатая каротином. Сладкая, вкусная, отлично подходит для жарки, запекания и приготовления пирогов. При термической обработке появляется нежный ореховый привкус. Кора тоньше, чем у других сортов, легко режется ножом. Тыквы хорошо транспортируются и хранятся в течение 100 дней после съема. Урожайность 4-5 кг/м2.</t>
        </r>
      </text>
    </comment>
    <comment ref="M70" authorId="1">
      <text>
        <r>
          <rPr>
            <sz val="8"/>
            <color indexed="81"/>
            <rFont val="Tahoma"/>
            <family val="2"/>
            <charset val="204"/>
          </rPr>
          <t xml:space="preserve">Позднеспелый (108-140 дней от всходов до уборки) сорт. Растение плетистое. Плоды сплюснутые, сегментированные, массой до 7 кг. Окраска фона серая с рисунком. Мякоть оранжевая, толстая, плотная, сладкая. Сорт обладает высокой транспортабельностью, лежкостью и устойчивостью к болезням. Урожайность до 30 кг/м2. Выращивается как рассадным способом, так и прямым посевом в грунт. Посев на рассаду-в апреле, высадка в грунт-в мае-июне. Посев непосредственно в грунт-в конце мая-начале июня. Хорошо отзывается на внесение органических удобрений. Схема посадки: 60х60 см.
</t>
        </r>
      </text>
    </comment>
    <comment ref="M72" authorId="1">
      <text>
        <r>
          <rPr>
            <sz val="8"/>
            <color indexed="81"/>
            <rFont val="Tahoma"/>
            <charset val="1"/>
          </rPr>
          <t xml:space="preserve">Очень урожайная культура со спаржевыми бобами, с высокой питательной ценностью. По содержанию полноценных белков опережает рыбу и приближается к мясу. Техническая спелость наступает на 55-60 день после полных всходов. Растения вьющиеся, ветвящиеся, высотой до 3,5 м, с мощным ростом, тройчатыми листьями и крупными цветками. Бобы прямые с клювиком, зеленые, без пергаментного слоя и волокна, сочные и мясистые, длиной 60 см, шириной 1,0 см. Высота прикрепления бобов 35 см, общая масса бобов 4,2-5,4 кг. Вкусовые качества отличные. Используют в отварном, жареном и консервированном виде. Товарная урожайность 1,5-2,0 кг/м2. Высевают в грунт в середине мая на глубину 4-5 см или через рассаду в апреле (высаживают в грунт, не нарушая целостности корней). Схема посева: 10х30-40 см. Вигна теплолюбива, неприхотлива в уходе, отзывчива на внесение органических и минеральных удобрений.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 Чай, заваренный из сухих лопаток, полезен при сахарном диабете, при болезнях печени, почек, сердца, поджелудочной железы, малокровии.
</t>
        </r>
      </text>
    </comment>
    <comment ref="M73" authorId="1">
      <text>
        <r>
          <rPr>
            <sz val="8"/>
            <color indexed="81"/>
            <rFont val="Tahoma"/>
            <family val="2"/>
            <charset val="204"/>
          </rPr>
          <t>Длинные (до 65см) спаржевые бобы созревают через 55-60 дней на высоком (3,8 м) вьющемся растении. Используют в пищу недозрелыми в отварном и жареном виде, как вкуснейший гарнир с высокой питательной ценностью. Бобы прямые, узкие, зеленые, без пергаментного слоя (очень нежные). Блюда из вигны полезны для поддержания работы печени, желчного пузыря и для нормализации обмена веществ. Высевают в грунт в середине мая на глубину 4-5 см или через рассаду в апреле (высаживают в грунт, не нарушая целостности корней). Схема посева: 10х30-40 см. Выращивают на солнечных местах, с подвязкой к прочной вертикальной опоре, в северных районах – в теплицах. Уборку бобов на лопатку начинают через 8-10 дней после образования завязей. Частые сборы молодых лопаток стимулируют образование новых. Отличное растение для вертикального озеленения.</t>
        </r>
      </text>
    </comment>
    <comment ref="M74" authorId="1">
      <text>
        <r>
          <rPr>
            <sz val="8"/>
            <color indexed="81"/>
            <rFont val="Tahoma"/>
            <family val="2"/>
            <charset val="204"/>
          </rPr>
          <t>Среднеранний, урожайный сорт. От всходов до первой уборки бобов 70-85 дней. Растения высотой 85-105 см. В технической спелости бобы сахарные, без пергаментного слоя. Длина 10-13 см, ширина 2-2,5 см. Зеленые бобы и семена в молочной спелости используются в кулинарии, для консервирования и замораживания. Урожайность бобов 0,6- 0,8 кг/м 2 , семян 0,2-0,3 кг. Сорт хорошо переносит неблагоприятные погодные условия.</t>
        </r>
      </text>
    </comment>
    <comment ref="M75" authorId="1">
      <text>
        <r>
          <rPr>
            <sz val="8"/>
            <color indexed="81"/>
            <rFont val="Tahoma"/>
            <family val="2"/>
            <charset val="204"/>
          </rPr>
          <t>Сорт сахарный, раннеспелый (от полных всходов до наступления технической спелости 45-50 дней) . Стебель длиной 50-70 см. Боб слабоизогнутый, с острой верхушкой, длинный, широкий, в технической спелости светло-зеленый.количество зерен в бобе 9-11. Урожайность 5-6 т/га. Недозрелые бобы используют в свежем виде, кулинарии и для консервирования. Бобы без пергаментного слоя.</t>
        </r>
      </text>
    </comment>
    <comment ref="M76" authorId="1">
      <text>
        <r>
          <rPr>
            <sz val="8"/>
            <color indexed="81"/>
            <rFont val="Tahoma"/>
            <family val="2"/>
            <charset val="204"/>
          </rPr>
          <t xml:space="preserve">Раннеспелый, мозговой. Период от полных всходов до технической спелости горошка 42-54 дня. Созревание плодов дружное. Растение полукарликовое. Стебель темно-зеленый с восковым налетом, без опушения, высотой 70-90 см. Число междоузлий 18-20, до первого соцветия 10-11. Лист сложный, яйцевидный, среднего размера, темно-зеленый, цельнокрайний. Цветок белый, крупный, на цветоносе 2 цветка. Боб лущильный, остроконечный, слабоизогнутый, зеленый. На растении 12-18 бобов, семян в бобе 8-10. Семена мозговые, желтые и изумрудно-зеленые, рубчик белый. Горошек в технической спелости зеленый. Вкусовые качества свежего и консервированного горошка хорошие и отличные. Товарная урожайность 8,7-12,7 т/га. Относительно устойчив к аскохитозу и белой гнили. В сильной степени поражается фузариозом. Ценность сорта: высокая урожайность, дружное формирование урожая, хорошее качество свежей и консервированной продукции. </t>
        </r>
      </text>
    </comment>
    <comment ref="M77" authorId="1">
      <text>
        <r>
          <rPr>
            <sz val="8"/>
            <color indexed="81"/>
            <rFont val="Tahoma"/>
            <family val="2"/>
            <charset val="204"/>
          </rPr>
          <t>Раннеспелый сахарный сорт огородной бобовой культуры. Отличается хорошими вкусовыми качествами (мягкий, сладкий), неприхотливостью в уходе, высокой урожайностью. Главной особенностью сорта является отсутствие пергаментной оболочки в стручках, благодаря чему зерна можно употреблять вместе со стручками. Плоды хороши для использования в свежем виде, для замораживания и консервации.</t>
        </r>
      </text>
    </comment>
    <comment ref="M78" authorId="1">
      <text>
        <r>
          <rPr>
            <sz val="8"/>
            <color indexed="81"/>
            <rFont val="Tahoma"/>
            <family val="2"/>
            <charset val="204"/>
          </rPr>
          <t xml:space="preserve">Раннеспелый, высокоурожайный сорт, пригодный для получения бобов-лопаток и зеленого горошка. Первый урожай собирают на 47-52 день после всходов. Растения компактные, высотой 50-60см, устойчивые к полеганию. Молодые бобы – лопатки используют в пищу целиком. Створки бобов сочные и сладкие, не содержат пергаментного слоя. В свежем виде это традиционное летнее лакомство, а после легкой кулинарной обработки отлично подходит для салатов, супов и гарнира. Сформировашиеся бобы содержат 9-10 крупных горошин, которые в стадии молочной спелости очень нежные и вкусные. Сорт хорошо переносит перепады температур, идеально подходит для выращивания в балконных ящиках и невысоких контейнерах. Урожайность бобов – 1,3-1,5кг/м 2  .
Посев. Перед посевом семена замачивают в воде до набухания. Высевают семена в открытый грунт на глубину 4-6 см. Собирают урожай по мере созревания. Растениям необходимы своевременные поливы, прополки, рыхления.
</t>
        </r>
      </text>
    </comment>
    <comment ref="M79" authorId="1">
      <text>
        <r>
          <rPr>
            <sz val="8"/>
            <color indexed="81"/>
            <rFont val="Tahoma"/>
            <family val="2"/>
            <charset val="204"/>
          </rPr>
          <t>Это раннеспелый сорт, который отличается дружным созреванием бобов. Также отличительной чертой данного сорта являются прекрасные вкусовые качества, благодаря которым, он нашел широкое применение в кулинарии: его консервируют, замораживают, используют для приготовления блюд.</t>
        </r>
      </text>
    </comment>
    <comment ref="M80" authorId="1">
      <text>
        <r>
          <rPr>
            <sz val="8"/>
            <color indexed="81"/>
            <rFont val="Tahoma"/>
            <family val="2"/>
            <charset val="204"/>
          </rPr>
          <t>Среднеспелый (период от полных всходов до технической спелости 42-45 дней) дружносозревающий сорт сахарного гороха. Стебли длиной до 100см. Бобы длинные, широкие, зеленого цвета, с острой верхушкой, изогнутой формы. Горошек обладает нежным и сладким вкусом, является отличным лакомством прямо на грядке, прекрасно подходит для потребления в сыром виде, рекомендован для использования в кулинарии и для консервирования.</t>
        </r>
      </text>
    </comment>
    <comment ref="M81" authorId="1">
      <text>
        <r>
          <rPr>
            <sz val="8"/>
            <color indexed="81"/>
            <rFont val="Tahoma"/>
            <family val="2"/>
            <charset val="204"/>
          </rPr>
          <t xml:space="preserve">Раннеспелый сорт, от полных всходов до технической спелости 53-55 дней. Высота растения 70-80 см. Бобы слабоизогнутые, длинные, широкие. Сорт относится к группе сахарных. У таких сортов отсутствует жесткий пергаментный слой в створках боба, в пищу используется не только семена-горошины, но весь боб (в просторечии «стручок») целиком. Горошек в технической спелости зеленый, выравненный по размеру. Созревание дружное. Рекомендуется для свежего потребления и консервирования. Вкусовые качества отличные.
Посев. Перед посевом семена замачивают в воде до набухания. Высевают семена в открытый грунт на глубину 4-6 см. Чтобы не допустить полегания стеблей, после всходов желательно поставить опоры. Собирают урожай по мере созревания. Растениям необходимы своевременные поливы, прополки, рыхления и подкормки.
</t>
        </r>
      </text>
    </comment>
    <comment ref="M82" authorId="1">
      <text>
        <r>
          <rPr>
            <sz val="8"/>
            <color indexed="81"/>
            <rFont val="Tahoma"/>
            <family val="2"/>
            <charset val="204"/>
          </rPr>
          <t>Раннеспелый (период от всходов до начала технической спелости 53-55 дней) сорт усатой формы овощного гороха. Отличается скороспелостью и самым длительным периодом плодоношения среди всех ранних сортов овощного гороха. Высота растения – 70-85 см. Бобы слабоизогнутые, средней длины, зеленые. В бобе содержится 8-9 крупных, сладких горошин отличного вкуса и качества. Прекрасный продукт для использования в свежем виде, в домашней кулинарии, консервирования и замораживания.</t>
        </r>
      </text>
    </comment>
    <comment ref="M83" authorId="1">
      <text>
        <r>
          <rPr>
            <sz val="10"/>
            <color indexed="81"/>
            <rFont val="Tahoma"/>
            <family val="2"/>
            <charset val="204"/>
          </rPr>
          <t xml:space="preserve">Раннеспелый сорт спаржевой фасоли для домашней кулинарии, замораживания и консервирования. От всходов до технической спелости 44-49 дней. Растение высокорослое, вьющееся.Листья зеленые, морщинистые,среднего размера.Цветки белые.Бобы в технической спелости изогнутые, зеленые, длиной 18-20 см, шириной 0,8-1,0 см, на поперечном разрезе округлые, без волокна и пергаментного слоя. Клювик боба короткий, слабоизогнутый. Высота прикрепления нижних бобов - 25 см. Выращивают прямым посевом в грунт в мае-июне на глубину 2-3 см по схеме 15х20 см.Семена белые, почковидные, мелкие. Растение нуждается в опоре. </t>
        </r>
      </text>
    </comment>
    <comment ref="M84" authorId="1">
      <text>
        <r>
          <rPr>
            <sz val="8"/>
            <color indexed="81"/>
            <rFont val="Tahoma"/>
            <charset val="1"/>
          </rPr>
          <t xml:space="preserve">Раннеспелый (45-50 дней от всходов до технической спелости) высокоурожайный сорт спаржевой фасоли. Растение высокорослое, вьющееся (до 250 см). Листья зеленые, морщинистые, среднего размера. Цветки мелкие, белые. Бобы в технической спелости слабоизогнутые, светло-желтые, длиной 24-30 см, на поперечном разрезе эллиптические до яйцевидных, без волокна и пергаментного слоя, сочные. Клювик боба короткий, слабоизогнутый. Высота прикрепления нижних бобов — 25 см. Используют в кулинарии, консервировании, замораживании. Вкусовые качества отличные. Выращивают прямым посевом в грунт в мае-июне на глубину 2-3 см по схеме 15х20 см. Семена среднего размера, белые, почковидные. Растение нуждается в опоре
</t>
        </r>
      </text>
    </comment>
    <comment ref="M85" authorId="1">
      <text>
        <r>
          <rPr>
            <sz val="8"/>
            <color indexed="81"/>
            <rFont val="Tahoma"/>
            <family val="2"/>
            <charset val="204"/>
          </rPr>
          <t xml:space="preserve">Раннеспелая (50 дней от всходов до плодоношения) спаржевая фасоль. Растение кустовое, высотой 40 см, среднеоблиственное. Листья зеленые, морщинистые. Бобы прямые до слабоизогнутых, на поперечном сечении эллиптические, без пергаментного слоя и волокна, в технической спелости светло-желтые, длиной 17 см, шириной 1,4 см, верхушка тупая с коротким клювиком. Высота прикрепления нижних бобов 12 см. Рекомендуется для использования в кулинарии и для замораживания. Урожайность 2,7-2,8 кг/м2. Сорт устойчив к антракнозу и бактериозу. Посев в открытый грунт проводится в конце мая – начале июня на глубину 3 см по схеме 10х50 см.
</t>
        </r>
      </text>
    </comment>
    <comment ref="M86" authorId="1">
      <text>
        <r>
          <rPr>
            <sz val="8"/>
            <color indexed="81"/>
            <rFont val="Tahoma"/>
            <family val="2"/>
            <charset val="204"/>
          </rPr>
          <t>Один из лучших раннеспелых сортов спаржевой фасоли для консервирования и домашней кулинарии. Растения высотой 40-45 см, кустовые, крепкие. Бобы собирают через 50-52 дня после появления всходов. Они не имеют жесткого слоя в створках, мясистые и нежные. Длина стручков 13-15 см, каждый содержит 5-8 коричневых семян. Урожайность молодых бобов 1,8-2,3 кг/м2. Сорт устойчивый к основным болезням культуры. Подходит для замораживания.</t>
        </r>
      </text>
    </comment>
    <comment ref="M87" authorId="1">
      <text>
        <r>
          <rPr>
            <sz val="8"/>
            <color indexed="81"/>
            <rFont val="Tahoma"/>
            <family val="2"/>
            <charset val="204"/>
          </rPr>
          <t xml:space="preserve">Раннеспелый высокобелковый сорт с высокими питательными и целебными свойствами. Созревание наступает на 40-45 день после появления всходов. Растения кустовые, компактные, высотой 40-50 см. Бобы гладкие, длиной 12-13 см, шириной 0,9-1,1. Створки бобов без пергаментного слоя, на вкус очень нежные и сочные. Недозрелые бобы используют в домашней кулинарии, для консервирования и замораживания. Сорт устойчив к аскохитозу и антракнозу. Отличается стабильно высокой урожайностью – до 1,5 кг/м2.
Посев семян в открытый грунт на глубину 2-3 см. Перед посевом семена замачивают в воде до набухания. После появления всходов проводят прореживание. У спаржевой фасоли растянутый период сбора урожая, поэтому его проводят многократно по мере созревания бобов.
</t>
        </r>
      </text>
    </comment>
    <comment ref="M88" authorId="1">
      <text>
        <r>
          <rPr>
            <sz val="10"/>
            <color indexed="81"/>
            <rFont val="Tahoma"/>
            <family val="2"/>
            <charset val="204"/>
          </rPr>
          <t>Раннеспелый кустовой сорт спаржевой фасоли. Вегетационный период - 50 дней. Куст прочный, компактный, прямостоячий, высотой до 40-45 см. Стручки желтого цвета, мясистые, очень сочные с приятным вкусом, безволокнистые. Длина стручков до 20 см. Семена белого цвета. Сорт предназначен для консервирования, замораживания, а также для приготовления различных блюд. Ценный содержанием сахара, белков, витаминов (А, В, С) и минералов.
Отличается дружественным созреванием, высокой урожайностью.</t>
        </r>
      </text>
    </comment>
    <comment ref="M89" authorId="1">
      <text>
        <r>
          <rPr>
            <sz val="10"/>
            <color indexed="81"/>
            <rFont val="Tahoma"/>
            <family val="2"/>
            <charset val="204"/>
          </rPr>
          <t xml:space="preserve">Скороспелый сорт. Период от всходов до технической спелости бобов 45-50 дней, до созревания семян 70-75 дней. Растения кустовые, слабораскидистые, высотой 35-40 см. Бобы без пергаментного слоя и волокна, длиной 9-12 см, шириной 0,6-1 см, сочные, мясистые. Вкусовые качества отличные. Рекомендуются для домашней кулинарии и для консервирования. Товарная урожайность бобов в технической спелости-1,2-1,6 кг/м2. Сорт отличается продолжительным периодом плодоношения (от первого сбора до последнего 63-75 дней) и устойчивостью к антракнозу. </t>
        </r>
      </text>
    </comment>
    <comment ref="M90" authorId="1">
      <text>
        <r>
          <rPr>
            <sz val="8"/>
            <color indexed="81"/>
            <rFont val="Tahoma"/>
            <charset val="1"/>
          </rPr>
          <t xml:space="preserve">Кустовой, раннеспелый сорт спаржевой фасоли. От всходов до первого сбора урожая 50-60 дней. Высота растений около 50 см. Бобы без пергаментного слоя и волокна в створках. Сочные и нежные 7-10-дневные лопатки – диетический, низкокалорийный продукт, богатый белком и витаминами. Использование универсальное – в домашней кулинарии и для сезонных заготовок на зиму, в т. ч. для замораживания. Вкусовые качества продукции отличные. Сорт устойчив к антракнозу. Урожайность бобов 1,8-2,6 кг/м2 .
</t>
        </r>
      </text>
    </comment>
    <comment ref="M91" authorId="1">
      <text>
        <r>
          <rPr>
            <sz val="10"/>
            <color indexed="81"/>
            <rFont val="Tahoma"/>
            <family val="2"/>
            <charset val="204"/>
          </rPr>
          <t xml:space="preserve">
Среднеспелый (55 дней от всходов до плодоношения) сорт КРАПИНКА спаржевой фасоли. Растение вьющееся, длина плетей достигает 2 м. Рекомендуется для выращивания на опорах. Бобы без пергаментного слоя и волокна, длиной 15-17 см. Благодаря высокой декоративности, можно использовать для вертикального озеленения, создания тенистых уголков. Кроме того, сорт порадует вас высокой урожайностью, неприхотливостью и  устойчивостью к антракнозу и бактериозу. </t>
        </r>
      </text>
    </comment>
    <comment ref="M92" authorId="1">
      <text>
        <r>
          <rPr>
            <sz val="10"/>
            <color indexed="81"/>
            <rFont val="Tahoma"/>
            <family val="2"/>
            <charset val="204"/>
          </rPr>
          <t>Среднеспелый спаржевый сорт (период от полных всходов до технической спелости 80-85 дней). Растения высокорослые, вьющиеся (высотой до 200 см), требующие опоры. Бобы-лопатки длиной до 20 см, желтой окраски, без пергаментного слоя и волокна. На растении одновременно созревает 70-77 бобов. Товарная урожайность бобов – 2,5 кг/м2. Семена белые. Недозрелые плоды используют в домашней кулинарии, для консервирования и замораживания.</t>
        </r>
      </text>
    </comment>
    <comment ref="M93" authorId="1">
      <text>
        <r>
          <rPr>
            <sz val="10"/>
            <color indexed="81"/>
            <rFont val="Tahoma"/>
            <family val="2"/>
            <charset val="204"/>
          </rPr>
          <t xml:space="preserve">Среднепоздний сорт для использования в кулинарии и консервирования.Период от полных всходов до полного созревания семян 100-20 дней, до технической спелости плодов 70-85 дней. Растение вьющееся, длиной 3-3,5 м, требует опору для роста.Бобы мраморно-розовые, мечевидной формы, длиной 15-18 см, в технической спелости изогнутые, эллиптические до яйцевидных, пергаментный слой и волокно отсутствуют на ранних стадиях развития лопатки, средней длины, широкие, верхушка заостренная с клювиком.Масса 100 бобов 784 г. Вкусовые качества продукции отличные.Масса 1000 семян 497-550 г. Фасоль является таким пищевым продуктом, в котором имеются почти все основные вещества, необходимые для нормального питания человека.Семена фасоли по содержанию белков приближаются к мясу и превышают рыбу. В них богатый набор витаминов. </t>
        </r>
      </text>
    </comment>
    <comment ref="M94" authorId="1">
      <text>
        <r>
          <rPr>
            <sz val="8"/>
            <color indexed="81"/>
            <rFont val="Tahoma"/>
            <family val="2"/>
            <charset val="204"/>
          </rPr>
          <t xml:space="preserve">Раннеспелый спаржевый сорт, от всходов до плодоношения – 45-55 дней. Растения кустовые, высотой 40-50 см. Бобы без пергаментного слоя и волокна. Число бобов на растении – 25-30 шт. Число семян в бобе –5-6 шт. Товарная урожайность бобов 2-2,8 кг/м2. В пищу используют недозрелые бобы-лопатки в качестве гарниров и вторых блюд. Вкусовые качества отличные. Бобы подходят для маринования и замораживания.
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
</t>
        </r>
      </text>
    </comment>
    <comment ref="M95" authorId="1">
      <text>
        <r>
          <rPr>
            <sz val="8"/>
            <color indexed="81"/>
            <rFont val="Tahoma"/>
            <family val="2"/>
            <charset val="204"/>
          </rPr>
          <t xml:space="preserve">Раннеспелый спаржевый сорт. От всходов до плодоношения около 55 дней. Растения кустовые, высотой до 60 см. Бобы мясистые, без жесткого пергаментного слоя в створках. Используются в домашней кулинарии, для консервирования и замораживания. Вкусовые качества великолепные. Урожайность лопаток – более 2 кг/м2. Сорт устойчив к комплексу болезней фасоли.
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
</t>
        </r>
      </text>
    </comment>
    <comment ref="M96" authorId="1">
      <text>
        <r>
          <rPr>
            <sz val="8"/>
            <color indexed="81"/>
            <rFont val="Tahoma"/>
            <family val="2"/>
            <charset val="204"/>
          </rPr>
          <t>Раннеспелый сорт, от всходов до технической спелости бобов – 50-60 дней. Формирует кустовые растения высотой 40-50 см. Бобы длиной до 18 см, широкие, привлекательной пестрой окраски. На растении созревает до 70-75 бобов. Зрелые семена белого цвета. Сорт сахарный (спаржевый), створки бобов не содержат пергаментного слоя и грубых волокон. Вкус приятный, нежный. Используются в пищу лопатки с недозрелыми семенами целиком. Рекомендуется для домашней кулинарии и сезонных заготовок – консервирования и замораживания. Урожайность – 1,8-2 кг/м2.
Фасоль – теплолюбивая культура, посев в открытый грунт проводят в конце мая – начале июня, после окончания весенних заморозков, на глубину 2-3 см. Схема посева 40х10 см. Возможен рассадный способ культивирования: посев на рассаду в отдельные горшочки в первых числах мая, высадка рассады в открытый грунт в начале июня.</t>
        </r>
      </text>
    </comment>
    <comment ref="M97" authorId="1">
      <text>
        <r>
          <rPr>
            <sz val="10"/>
            <color indexed="81"/>
            <rFont val="Tahoma"/>
            <family val="2"/>
            <charset val="204"/>
          </rPr>
          <t xml:space="preserve">Среднеспелый кустовой сорт спаржевой фасоли. Первый урожай на 55-65 день от всходов. Куст средней высоты – 40-50 см, формирует округлые в поперечном сечении сахарные бобы-лопатки, без пергаментного слоя и без грубого волокна в створках. Товарная урожайность высокая – 1,8-2,6 кг/м2. Сорт устойчив к антракнозу. Вкус приготовленных лопаток отличный, блюда низкокалорийны и очень полезны, легко усваиваются. Рекомендуется для повседневной домашней кулинарии и сезонных заготовок. </t>
        </r>
      </text>
    </comment>
    <comment ref="M98" authorId="1">
      <text>
        <r>
          <rPr>
            <sz val="10"/>
            <color indexed="81"/>
            <rFont val="Tahoma"/>
            <family val="2"/>
            <charset val="204"/>
          </rPr>
          <t xml:space="preserve">Раннеспелая (46-52 дня от всходов до технической спелости) спаржевая фасоль. Растение кустовое компактное, высотой 35-45 см, среднеоблиственное. Бобы в технической спелости светло-желтые, слабоизогнутые, на поперечном сечении эллиптические, средней длины (до 17 см), ширины 1-1,3 см, без пергаментного слоя и волокна, с отличными вкусовыми качествами. Рекомендуется для использования в кулинарии, консервировании. </t>
        </r>
      </text>
    </comment>
    <comment ref="M99" authorId="1">
      <text>
        <r>
          <rPr>
            <sz val="10"/>
            <color indexed="81"/>
            <rFont val="Tahoma"/>
            <family val="2"/>
            <charset val="204"/>
          </rPr>
          <t xml:space="preserve">Раннеспелый (45-50 дней от всходов до технической спелости) высокоурожайный сорт спаржевой фасоли.Растение вьющееся, высокорослое (высотой до 150 см). Бобы слабоизогнутые, длиной 16-21 см, шириной до 1 см, на поперечном разрезе округлые, без пергаментного слоя и волокна, в технической спелости светло-зеленые. Клювик изогнутый, среднего размера. Используют в домашней кулинарии, консервировании и замораживании. Выращивают прямым посевом в грунт в мае-июне на глубину 2-3 см по схеме 15х20 см.Семена белые, среднего размера. Сорт устойчив к основным заболеваниям.Растения нуждаются в опоре. </t>
        </r>
      </text>
    </comment>
    <comment ref="M100" authorId="1">
      <text>
        <r>
          <rPr>
            <sz val="10"/>
            <color indexed="81"/>
            <rFont val="Tahoma"/>
            <family val="2"/>
            <charset val="204"/>
          </rPr>
          <t xml:space="preserve">Раннеспелый. Растение кустовое, средней высоты. Листья светло-зеленые, среднего размера до крупных, слабоморщинистые. Цветки среднего размера, розовые. Бобы в технической спелости слабоизогнутые, без пергаментного слоя и волокна, светло-зеленые, длинные, широкие, на поперечном сечении эллиптические до яйцевидных, верхушка от заостренной до тупой, клювик длинный. Высота прикрепления нижних бобов 20 см. Масса 100 бобов 870 г. Вкусовые качества продукции хорошие. Семена от округлых до эллиптических, белые с фиолетовым оттенком и жилкованием средней интенсивности, крупные. Товарная урожайность бобов 2,5-3,0 кг/кв.м. Вынослив к неблагоприятным погодным условиям. </t>
        </r>
      </text>
    </comment>
    <comment ref="M101" authorId="0">
      <text>
        <r>
          <rPr>
            <sz val="8"/>
            <color indexed="81"/>
            <rFont val="Tahoma"/>
            <family val="2"/>
            <charset val="204"/>
          </rPr>
          <t xml:space="preserve">Высокобелковый сахарный сорт, плодоносит примерно через 70 дней после массовых всходов. Отличается отмен-ной урожайностью в любом регионе. Интересен длинными, интенсивно окрашенными лопатками, без пергаментного слоя и волокна. Растения высокорослые, формируют вьющиеся побеги длиной до 3 м. Выращиваются на опорах – на сетке, шпалере, высоких шестах. В пищу используются молодые недозрелые бобы-лопатки и зерно. Прекрасный продукт для домашней кулинарии и консервирования (в т. ч. замораживания). Кроме пищевой ценности, сорт обладает высокой декоративностью. </t>
        </r>
        <r>
          <rPr>
            <sz val="8"/>
            <color indexed="81"/>
            <rFont val="Tahoma"/>
            <charset val="204"/>
          </rPr>
          <t xml:space="preserve">
</t>
        </r>
      </text>
    </comment>
    <comment ref="M104" authorId="1">
      <text>
        <r>
          <rPr>
            <sz val="10"/>
            <color indexed="81"/>
            <rFont val="Tahoma"/>
            <family val="2"/>
            <charset val="204"/>
          </rPr>
          <t xml:space="preserve">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 </t>
        </r>
      </text>
    </comment>
    <comment ref="M105" authorId="1">
      <text>
        <r>
          <rPr>
            <sz val="8"/>
            <color indexed="81"/>
            <rFont val="Tahoma"/>
            <family val="2"/>
            <charset val="204"/>
          </rPr>
          <t xml:space="preserve">Высокоурожайный, среднеспелый сорт. Период от всходов до технической спелости 60-70 дней. Корнеплоды длинные (40-60 см), цилиндрические, массой 1,1-1,5 кг. Мякоть белая, плотная, сочная,
хрустящая, с приятным вкусом, без жгучего эффекта. Рекомендуется для использования в свежем виде и различной кулинарной переработки. Подходит для непродолжительного хранения. Сорт жаростойкий, устойчив к цветушности. Урожайность – 11-13 кг/м2.
Посев семян в открытый грунт по 2-4 шт. в лунку на глубину 2-3 см. В фазе 2-3-х настоящих листьев растения прореживают. Растениям необходимы своевременные поливы, прополки, рыхления и подкормки. Убирают в один прием до наступления заморозков. Корнеплоды хранят в песке.
</t>
        </r>
      </text>
    </comment>
    <comment ref="M106" authorId="1">
      <text>
        <r>
          <rPr>
            <sz val="8"/>
            <color indexed="81"/>
            <rFont val="Tahoma"/>
            <family val="2"/>
            <charset val="204"/>
          </rPr>
          <t xml:space="preserve">Сорт дайкона Саша используется в свежем виде, обладает отличными вкусовыми качествами. Устойчив к слизистому бактериозу, стеблеванию, холодостойкий.
Раннеспелый, период от всходов до технической спелости 30-40 дней. Корнеплод округлый и овально-округлый, длиной до 11 см, белый, гладкий. Мякоть очень сочная, белая, нежная, плотная. Масса корнеплода - 300-400 г. Урожайность в теплице - 4,5 кг/м2, в открытом грунте - до 3 кг/м2. Корнеплоды сохраняются в течение 1-2 месяцев. Районирован повсеместно.
Посев в два срока: в теплицу ранней весной (апрель), в открытый грунт во второй половине июля в лунки по 2-4 шт на глубину 2-3 см. Схема посева 60х30 см. Растения прореживают в фазе 2-3-х настоящих листьев. К уборке урожая приступают до наступления заморозков. Корнеплоды хранят в песке. 
</t>
        </r>
      </text>
    </comment>
    <comment ref="M108" authorId="0">
      <text>
        <r>
          <rPr>
            <sz val="10"/>
            <color indexed="81"/>
            <rFont val="Tahoma"/>
            <family val="2"/>
            <charset val="204"/>
          </rPr>
          <t>Популярный, холодостойкий, раннеспелый сорт. Формирует урожай за 53-57 дней от всходов. Образует крупные (300-350 г), гладкие и ровные корнеплоды, которые легко выдергиваются из почвы. Мякоть сочная и нежная, сладковатого освежающего вкуса, без острого редичного привкуса. Содержит много витаминов и очень полезна для здорового питания. Используется для свежих салатов, засолки, маринования и тушения. Сорт очень урожайный – до 8 кг/ м 2 , подходит для непродолжительного хранения.</t>
        </r>
        <r>
          <rPr>
            <sz val="8"/>
            <color indexed="81"/>
            <rFont val="Tahoma"/>
            <charset val="204"/>
          </rPr>
          <t xml:space="preserve">
</t>
        </r>
      </text>
    </comment>
    <comment ref="M110" authorId="1">
      <text>
        <r>
          <rPr>
            <sz val="8"/>
            <color indexed="81"/>
            <rFont val="Tahoma"/>
            <family val="2"/>
            <charset val="204"/>
          </rPr>
          <t xml:space="preserve">Популярный, высокоурожайный сорт альпийской земляники с непрерывным плодоношением с июня до заморозков. Формирует компактный куст высотой 15-20 см, не образующий усов. Ягоды сладкие с кислинкой, вкусные, сочные, массой 3-5 г (до 7 г), с интенсивным ароматом лесной земляники. Растения неприхотливые, засухо- и морозоустойчивые, зимуют хорошо, болезнями и вредителями практически не поражаются. Обладают высокой декоративностью – могут выращиваться в цветниках, в горшках на балконах и подоконниках.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t>
        </r>
      </text>
    </comment>
    <comment ref="M111" authorId="0">
      <text>
        <r>
          <rPr>
            <sz val="10"/>
            <color indexed="81"/>
            <rFont val="Tahoma"/>
            <family val="2"/>
            <charset val="204"/>
          </rPr>
          <t>Урожайный сорт мелкоплодной земляники, не образующий усов. Ягоды конической формы, насыщенно-красные, массой до 4 г. Мякоть сладкая, нежная, очень ароматная. Цветение начинается в третьей декаде мая и продолжается непрерывно до заморозков, созревание ягод – с середины июня в течении всего сезона. Первые ягоды собирают в год высевания. Плантация остается на одном месте в течение 2-3 лет. Сорт отличается стабильно высокой урожайностью. Рекомендуется для употребления в свежем виде, проготовления морсов, компотов, варенья и джемов.</t>
        </r>
        <r>
          <rPr>
            <sz val="8"/>
            <color indexed="81"/>
            <rFont val="Tahoma"/>
            <charset val="204"/>
          </rPr>
          <t xml:space="preserve">
</t>
        </r>
      </text>
    </comment>
    <comment ref="M112" authorId="1">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M113" authorId="1">
      <text>
        <r>
          <rPr>
            <sz val="8"/>
            <color indexed="81"/>
            <rFont val="Tahoma"/>
            <family val="2"/>
            <charset val="204"/>
          </rPr>
          <t xml:space="preserve">Высокоурожайный сорт ремонтантной земляники. Вас порадуют крупные ярко-красные ягоды, с плотной мякотью, очень сладкие и ароматные. Практически непрерывное цветение с мая по октябрь создает основу для получения ягод в этот период. Исключительная декоративность компактного куста с целым морем ягод и белоснежных цветков на многочисленных цветоносах.
</t>
        </r>
      </text>
    </comment>
    <comment ref="M114" authorId="1">
      <text>
        <r>
          <rPr>
            <sz val="8"/>
            <color indexed="81"/>
            <rFont val="Tahoma"/>
            <family val="2"/>
            <charset val="204"/>
          </rPr>
          <t xml:space="preserve">Земляника Руяна отличается высокой урожайностью и непрерывным плодоношением в течение всего сезона. Растения имеют компактный куст и дают крупные ягоды красивой формы и яркой окраски. Ягоды вкусные, с очень насыщенным ароматом лесной земляники, сочной и плотной мякотью, начинают созревать на две недели раньше других сортов. Сорт отличается высокой зимостойкостью, устойчивостью к засухе и ко многим заболеваниям и вредителям. Может выращиваться как горшечная культура.
</t>
        </r>
      </text>
    </comment>
    <comment ref="M116" authorId="1">
      <text>
        <r>
          <rPr>
            <sz val="8"/>
            <color indexed="81"/>
            <rFont val="Tahoma"/>
            <family val="2"/>
            <charset val="204"/>
          </rPr>
          <t xml:space="preserve">Раннеспелый сорт, период от полных всходов до начала плодоношения 45-50 дней. Растения кустовые, преимущественно женского типа цветения. Кусты компактные, плетей мало, главный побег короткий. Плоды цилиндрической формы, массой до 1,3 кг, с тонкой темно-зеленой кожицей. Мякоть беловато-желтая, очень нежная, вкусная. Урожайность – 7-8 кг/м2. Плоды отличаются длительным периодом хранения без потери товарных качеств и хорошей транспортабельностью.Посев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t>
        </r>
      </text>
    </comment>
    <comment ref="M117" authorId="1">
      <text>
        <r>
          <rPr>
            <sz val="10"/>
            <color indexed="81"/>
            <rFont val="Tahoma"/>
            <family val="2"/>
            <charset val="204"/>
          </rPr>
          <t xml:space="preserve">Раннеспелый, высокоурожайный сорт. Растение кустовое, компактное. Плоды цилиндрические, массой 0,9-1,2 кг, длиной 16-18 см, с гладкой кожицей, белой мякотью, содержат много витаминов. Прекрасно подходит для консервирования, потребления в свежем виде и приготовления кабачковой икры.  </t>
        </r>
      </text>
    </comment>
    <comment ref="M118" authorId="1">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M119" authorId="1">
      <text>
        <r>
          <rPr>
            <sz val="8"/>
            <color indexed="81"/>
            <rFont val="Tahoma"/>
            <family val="2"/>
            <charset val="204"/>
          </rPr>
          <t xml:space="preserve">Этот белоплодный раннеспелый сорт – новое достижение отечественной селекции. Все его характеристики – сплошные достоинства. Период от всходов до начала потребительской спелости 38-50 дней. Растение кустовое, слабоветвистое. Одновременно завязывается до 5 плодов массой 0,6-1 кг каждый. Сбор урожая должен быть регулярным. Это предотвращает перерастание кабачков и способствует формированию новых завязей. Продукция обладает отменными вкусовыми качествами. Отличается универсальностью использования: применяется в домашней кулинарии, для консервирования и приготовления икры. Урожайность стабильно высокая, превышает 8-10 кг/м 2 .
</t>
        </r>
      </text>
    </comment>
    <comment ref="M120" authorId="1">
      <text>
        <r>
          <rPr>
            <sz val="10"/>
            <color indexed="81"/>
            <rFont val="Tahoma"/>
            <family val="2"/>
            <charset val="204"/>
          </rPr>
          <t>Сорт – кустовой. Растение компактное, плетей мало. Период созревания составляет 35–45 дней. Плоды имеют форму цилиндра, у основания слаборебристые. Окраска тускло-белая. Мякоть либо белая, либо светло-желтая. Масса обычно от 600 г до 900 г. Если сравнивать с другими тыквенными, то этот сорт кабачка наиболее устойчив к низким температурам, поэтому не представляет сложностей в уходе. Используют в приготовлении различных блюд, а также весьма популярной в наше время стала кабачковая икра. Плоды обладают отличными вкусовыми качествами.</t>
        </r>
      </text>
    </comment>
    <comment ref="M121" authorId="1">
      <text>
        <r>
          <rPr>
            <sz val="8"/>
            <color indexed="81"/>
            <rFont val="Tahoma"/>
            <charset val="1"/>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M122" authorId="1">
      <text>
        <r>
          <rPr>
            <sz val="8"/>
            <color indexed="81"/>
            <rFont val="Tahoma"/>
            <family val="2"/>
            <charset val="204"/>
          </rPr>
          <t xml:space="preserve">Скороспелый, высокоурожайный сорт, вступает в плодоношение на 38-47 день от всходов. Растения кустовые. Плоды цилиндрические, длиной до 20 см, гладкие, массой 0,6-1,0 кг. Мякоть светлая, плотная, с превосходным вкусом. Обладает великолепными кулинарными качествами, рекомендуется для приготовления диетического питания, икры и консервирования. Урожайность высокая – 9-10 кг/ м2.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M123" authorId="1">
      <text>
        <r>
          <rPr>
            <sz val="10"/>
            <color indexed="81"/>
            <rFont val="Tahoma"/>
            <family val="2"/>
            <charset val="204"/>
          </rPr>
          <t>Раннеспелый. Пригоден для приготовления икры. Растение полуплетистое. Лист среднего размера до крупного, зеленый, без пятнистости, слаборассеченный. Плод в технической спелости цилиндрический, белый, средней длины и диаметра. Масса плода 0,6-1,8 кг. Мякоть бело-желтая. Вкус хороший и отличный. Содержание сухого вещества 7,5%, общего сахара 3,9%. Семена эллиптические, среднего размера, кремовые.</t>
        </r>
      </text>
    </comment>
    <comment ref="M124" authorId="1">
      <text>
        <r>
          <rPr>
            <sz val="8"/>
            <color indexed="81"/>
            <rFont val="Tahoma"/>
            <family val="2"/>
            <charset val="204"/>
          </rPr>
          <t xml:space="preserve">Ранний гибрид, плодоносит на 38-42 день от всходов. И зеленцы, и зрелые плоды имеют наиболее светлую окраску среди всех кабачков. Плоды массой 500-600 г. Мякоть белая, плотная, содержит 5-6% сухих веществ, 2,5-3% сахаров, 20-25 мг% витамина С. Рекомендуется для столовых целей и консервирования. Вкус продукции отличный. Урожайность 5-6 кг/м2.Посев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Необходимы своевременные поливы, прополки, рыхления и подкормки. Для стимуляции плодообразования сбор плодов проводят регулярно.  
</t>
        </r>
      </text>
    </comment>
    <comment ref="M125" authorId="1">
      <text>
        <r>
          <rPr>
            <sz val="8"/>
            <color indexed="81"/>
            <rFont val="Tahoma"/>
            <family val="2"/>
            <charset val="204"/>
          </rPr>
          <t xml:space="preserve">Среднераниий (50 дней от всходов до технической спелости) гибрид. Растение полуплетистое. Плоды в технической спелости булавовидной формы, ребристые, беловато-зеленые, средней длины, небольшого диаметра, массой 0,5-0,8 кг. Мякоть толстая, нежная, сочная, очень вкусная. Гибрид устойчив к повышенным температурам. Урожайность до 10,8 кг/м?. Плоды употребляют в вареном, тушеном и жареном виде, а также свежими (молодые завязи) в салатах. Из них получается аппетитное консервированное ассорти. 
</t>
        </r>
      </text>
    </comment>
    <comment ref="M126" authorId="1">
      <text>
        <r>
          <rPr>
            <sz val="8"/>
            <color indexed="81"/>
            <rFont val="Tahoma"/>
            <family val="2"/>
            <charset val="204"/>
          </rPr>
          <t>Раннеспелый сорт, от полных всходов до плодоношения 40-45 дней. Урожайность высокая – 12-13 кг/м2. Растения кустовые, компактные. Плоды цилиндрической формы, длиной 20-25 см и массой 0,6-1,7 кг. Мякоть кремовая, вкусная, с высоким содержанием каротина. Плоды лежкие, после уборки длительное время сохраняют товарные качества. Отлично подходят для любой домашней кулинарии и зимних заготовок. Сорт устойчив к грибковым инфекциям тыквенных культур. 
Посев семян в открытый грунт по 2-3 шт. в лунку. В фазе 1-го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t>
        </r>
      </text>
    </comment>
    <comment ref="M127" authorId="1">
      <text>
        <r>
          <rPr>
            <sz val="8"/>
            <color indexed="81"/>
            <rFont val="Tahoma"/>
            <family val="2"/>
            <charset val="204"/>
          </rPr>
          <t xml:space="preserve">Раннеспелый (43-51 день от всходов до начала созревания) сорт. Растение кустовое, хорошо развитое. Плод желтый, цилиндрический, с высокими товарными качествами, массой 0,7-1,9 кг. Поверхность плода гладкая или слаборебристая. Кора тонкая. Мякоть светло-желтая, нежная, плотная. Плодоношение обильное урожайность до 8,0 кг/м2. Вкусовые качества замороженных плодов отличные, они обладают ценными питательными свойствами используются для приготовления диетических гарниров, овощного рагу, оладьев. 
</t>
        </r>
      </text>
    </comment>
    <comment ref="M128" authorId="1">
      <text>
        <r>
          <rPr>
            <sz val="10"/>
            <color indexed="81"/>
            <rFont val="Tahoma"/>
            <family val="2"/>
            <charset val="204"/>
          </rPr>
          <t xml:space="preserve">Рекомендуется для столовых целей и консервирования. Раннеспелый. Растение кустовое. Лист среднего размера, зеленый до темно-зеленого, сильнорассеченный, с пятнистостью. Плод цилиндрический, длинный с шейкой, среднего диаметра, темно-зеленый с белой пятнистостью, сильноглянцевый. Мякоть средней плотности, нежная, толщиной 3 см. Масса плода 0,9-1,9 кг. Вкус хороший и отличный. Семена эллиптические, беловатые. Масса 1000 семян 180 г. </t>
        </r>
      </text>
    </comment>
    <comment ref="M129" authorId="1">
      <text>
        <r>
          <rPr>
            <sz val="10"/>
            <color indexed="81"/>
            <rFont val="Tahoma"/>
            <family val="2"/>
            <charset val="204"/>
          </rPr>
          <t xml:space="preserve">Кабачок цуккини. Растение кустовое. Сорт высокоурожайный. Для открытого грунта. Сроки созревания: ранний, на 43-62 день после всходов дает урожай. Плоды массой 0,8-0,9 кг. Поверхность кабачка гладкая или слаборебристая, форма цилиндрическая с сужением к цветоножке. Использование: универсального использования. Растения кустовые, не занимают много места на огороде. Плоды отличаются повышенным содержанием каротина, поэтому особенно хороши для приготовления детского и диетического питания. Плоды могут некоторое время храниться без потери товарного вида. Оригинального желтого цвета плоды хорошо сочетаются с зелеными и белыми кабачками. </t>
        </r>
      </text>
    </comment>
    <comment ref="M130" authorId="1">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M131" authorId="1">
      <text>
        <r>
          <rPr>
            <sz val="8"/>
            <color indexed="81"/>
            <rFont val="Tahoma"/>
            <family val="2"/>
            <charset val="204"/>
          </rPr>
          <t xml:space="preserve">Раннеспелый сорт, от всходов до первого сбора 45 дней. Растение кустовое, компактное. Плод цилиндрический, зеленый с мелкими точками, средней длины и диаметра. Мякоть плотная, с богатейшим по составу витаминно-минеральным комплексом, с нежным приятным вкусом. Одновременно формирует 4-5 плодов, массой 0,3-1,3 кг. Ценность сорта: раннее и дружное формирование урожая, отличные вкусовые качества плодов. 
Посев в открытый грунт в конце мая – начале июня в лунки по 2-3 шт., с шагом 70 см между лунками. В фазе первого настоящего листа всходы прореживают, оставляя по одному растению в лунке. Возможен посев на рассаду. 30-дневную рассаду высаживают в открытый грунт в конце мая - начале июня
</t>
        </r>
      </text>
    </comment>
    <comment ref="M132" authorId="1">
      <text>
        <r>
          <rPr>
            <sz val="10"/>
            <color indexed="81"/>
            <rFont val="Tahoma"/>
            <family val="2"/>
            <charset val="204"/>
          </rPr>
          <t xml:space="preserve">Кабачок цуккини. Сорт высокоурожайный. Для открытого грунта. Сроки созревания: раннеспелый, на 38-40 день после всходов дает урожай. Плоды массой 0,7-0,9 кг. Использование: универсального использования. Куст малооблиственный, с повышенным образованием женских цветков. Плоды удлиненно-цилиндрические, необычной черно-зеленой окраски. Мякоть зеленая, сочная, очень вкусная. Плоды могут некоторое время храниться без потери товарного вида. Сорт обладает хорошей устойчивостью к мучнистой росе. </t>
        </r>
      </text>
    </comment>
    <comment ref="M133" authorId="0">
      <text>
        <r>
          <rPr>
            <sz val="10"/>
            <color indexed="81"/>
            <rFont val="Tahoma"/>
            <family val="2"/>
            <charset val="204"/>
          </rPr>
          <t>Раннеспелый сорт от всходов до начала плодоношения 46-49 дней. Растения кустовые, компактные, устойчивые к кратковременным похолоданиям. Плоды цилиндрические, массой 1-1,5 кг. Мякоть плотная, оранжево-желтая, с превосходными вкусовыми качествами. Плоды пригодны для всех видов кулинарной переработки, прекрасно хранятся, транспортируются. Урожайность 8-10 кг/м2.</t>
        </r>
        <r>
          <rPr>
            <sz val="8"/>
            <color indexed="81"/>
            <rFont val="Tahoma"/>
            <charset val="204"/>
          </rPr>
          <t xml:space="preserve">
</t>
        </r>
      </text>
    </comment>
    <comment ref="M134" authorId="0">
      <text>
        <r>
          <rPr>
            <sz val="9"/>
            <color indexed="81"/>
            <rFont val="Tahoma"/>
            <family val="2"/>
            <charset val="204"/>
          </rPr>
          <t xml:space="preserve">Раннеспелый сорт (период от полных всходов до технической спелости 40-45 дней). Растения кустовые, компактные. Плоды темно-зеленые, со слабой белой пятнистостью, массой 0,7-1,1 кг. Мякоть плотная, нежная, сочная. Вкусовые качества плодов хорошие. Урожайность – 8-10 кг/м2. Ценность сорта: высокая продуктивность, засухо- и холодоустойчивость, хорошая транспортабельность. </t>
        </r>
        <r>
          <rPr>
            <sz val="8"/>
            <color indexed="81"/>
            <rFont val="Tahoma"/>
            <charset val="204"/>
          </rPr>
          <t xml:space="preserve">
</t>
        </r>
      </text>
    </comment>
    <comment ref="M135" authorId="1">
      <text>
        <r>
          <rPr>
            <sz val="8"/>
            <color indexed="81"/>
            <rFont val="Tahoma"/>
            <family val="2"/>
            <charset val="204"/>
          </rPr>
          <t>Сорт скороспелый, вступает в плодоношение на 41-50 день. Растения кустовые, компактные. Плоды цилиндрические, массой 07-0,9 кг. Кора тонкая. Мякоть белая, хрустящая, отличных вкусовых качеств. Великолепно подходит для приготовления кабачковой икры, различной кулинарной переработки, консервирования и замораживания. Один из самых высокоурожайных сортов, дает 11-12 кг/м2 товарной продукции за сезон.Посев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M136" authorId="1">
      <text>
        <r>
          <rPr>
            <sz val="10"/>
            <color indexed="81"/>
            <rFont val="Tahoma"/>
            <family val="2"/>
            <charset val="204"/>
          </rPr>
          <t>Раннеспелый (38-52 дня от всходов до плодоношения) высокопродуктивный гибрид кабачка цуккини. Растение кустовое. Плоды цилиндрической формы, гладкие, темно-зеленые, средней длины, массой 0,8-1,5 кг, с тонкой кожей. Мякоть кабачка вкусная, нежная, белая. Используют в вареном, тушеном и жареном виде. Молодые завязи подходят для овощных салатов и аппетитных консервированных ассорти. Гибрид устойчив к пониженным температурам, хорошо хранится. В открытый грунт семена высевают в конце мая-начале июня по схеме 70х100 см. Урожайность 6,0-7,0 кг/м.</t>
        </r>
      </text>
    </comment>
    <comment ref="M137" authorId="1">
      <text>
        <r>
          <rPr>
            <sz val="8"/>
            <color indexed="81"/>
            <rFont val="Tahoma"/>
            <family val="2"/>
            <charset val="204"/>
          </rPr>
          <t xml:space="preserve">Раннеспелый (40–45 дней от всходов до созревания) сорт. Растение кустовое. Плод цилиндрический, темно-зеленый, без пятнистости, ребристый, сильноглянцевый, массой 0,8–1,7 кг. Кора средней толщины. Мякоть светло-бежевая, плотная, сочная. Сорт ценится за нежный вкус плодов и высокую устойчивость к мучнистой росе. Молодые завязи (10–15 см) используют в свежем виде в салатах. Зрелые плоды хранятся до 10 месяцев. Урожайность 7,0–9,7 кг/м2.
</t>
        </r>
      </text>
    </comment>
    <comment ref="M140" authorId="1">
      <text>
        <r>
          <rPr>
            <sz val="10"/>
            <color indexed="81"/>
            <rFont val="Tahoma"/>
            <family val="2"/>
            <charset val="204"/>
          </rPr>
          <t>Раннеспелый гибрид (96-118 дней от всходов до уборки урожая). Кочан небольшой округлый, среднеплотный.
Наружная окраска зеленовато-белая, на разрезе белая. Масса кочана 0,8-1,5 кг. Вкусовые качества отличные.
Ценность гибрида: стабильная урожайность, высокий выход товарной продукции, дружная отдача раннего урожая, устойчивость кочанов к растрескиванию.
Рекомендуется для выращивания на раннюю продукцию и потребления в свежем виде.
Посев на рассаду проводят в теплице или теплом парнике в конце марта. Высадка в грунт в конце апреля - начале мая.
Плотность посадки 5-6 раст/м2.</t>
        </r>
      </text>
    </comment>
    <comment ref="M141" authorId="1">
      <text>
        <r>
          <rPr>
            <sz val="8"/>
            <color indexed="81"/>
            <rFont val="Tahoma"/>
            <family val="2"/>
            <charset val="204"/>
          </rPr>
          <t xml:space="preserve">Отличный современный гибрид капусты от голландской компании Wing Seed. Превосходит большинство конкурентов по вкусовым качествам и содержанию комплекса ценных для здоровья веществ. Растения крепкие, прямостоячие, с компактной листовой розеткой. Отдают урожай в очень ранние сроки – через 65-70 дней после высадки рассады. Кочаны округлые, плотные, с небольшой кочерыгой, массой до 1,5 кг, устойчивые к растрескиванию. Гибрид хорошо переносит периоды жары и засухи, не теряя продуктивность.
Сеянцы пикируют в фазе семядолей. Рассаду высаживают в о/г в фазе пяти-шести настоящих листьев. По садки размещают на солнечных участках с плодородными почвами нейтральной кислотности.
</t>
        </r>
      </text>
    </comment>
    <comment ref="M143" authorId="1">
      <text>
        <r>
          <rPr>
            <sz val="8"/>
            <color indexed="81"/>
            <rFont val="Tahoma"/>
            <charset val="1"/>
          </rPr>
          <t>Июньская капуста – это раннеспелый сорт. Длительность вегетации – 90-110 суток. Пикировать рассаду в ОГ можно уже через 30-45 дней после первых всходов.После пересадки рассады в ОГ (в начале мая месяца), овощ становится технически зрелым ближе к концу третьей декады июня.Листовая розетка растения приподнятого типа, небольшая, диаметром до 50 см. Листья светло-зеленого цвета, цельные, небольшого размера. Листу Июньской характерно наличие легкой волнистости по краям и легкого воскового напыления.Кочаны однородные, очень нежные, повышенной сочности. Форма плоскоокруглая. Кочаны небольшие, приблизительно 1.5-2.5 кг. При благоприятных условиях можно вырастить овощ до 5 кг. Одним из важнейших достоинств кочанов Июньской является высокая плотность «голов» (4 балла). Благодаря этому кочаны не боятся механического воздействия и хорошо транспортируются. Вкусовые качества отменные.Внутренняя кочерыга средних размеров.Июньская высокоурожайный сорт. С 1 га посадок собирают 36-64 тонны. В перерасчете на 1 м2 получается до 7 кг капусты. Почти весь собранный урожай подходит для реализации продукции (97%).Сорт рекомендован для употребления в свежем виде в летний период времени.</t>
        </r>
      </text>
    </comment>
    <comment ref="M145" authorId="1">
      <text>
        <r>
          <rPr>
            <sz val="8"/>
            <color indexed="81"/>
            <rFont val="Tahoma"/>
            <family val="2"/>
            <charset val="204"/>
          </rPr>
          <t xml:space="preserve">Среднеспелый (111-130 дней от всходов до технической спелости) сорт для квашения. Розетка средняя, полуприподнятая, диаметром 0,5-0,6 м. Листья средние, округлые, со слабым восковым налетом, волнистые по краю, зеленого и темно-зеленого цвета. Кочан округлый, сочный, сладкий, диаметром 17-20 см, массой 3,0-4,0 кг, хорошей плотности. Отличается высокими вкусовыми качествами свежей и квашеной продукции, хорошей лежкостью и стабильной урожайностью. Посев на рассаду — в середине марта–начале апреля. Пикировка — в фазе семядолей. Высадка в грунт — в середине мая по схеме 50х60 см. Урожайность до 10 кг/м2.
</t>
        </r>
      </text>
    </comment>
    <comment ref="M146" authorId="0">
      <text>
        <r>
          <rPr>
            <sz val="9"/>
            <color indexed="81"/>
            <rFont val="Tahoma"/>
            <family val="2"/>
            <charset val="204"/>
          </rPr>
          <t xml:space="preserve">Среднеспелый (105-130 дней от полных всходов до технической спелости) сорт. Посев на рассаду в середине марта – начале апреля. Пикировка в фазе семядолей. Высадка в грунт в середине мая по схеме 50 х 60 см. Розетка средней величины, с полуприподнятыми листьями. Кочан среднего размера, округлый, плотный, на разрезе беловатый. Наружная кочерыга средней длины, внутренняя - короткая. Масса кочана 1,3-4,1 кг. Вкусовые качества высокие. Рекомендован для потребления в свежем виде, квашения и краткосрочного хранения. Урожайность до 4,7-7,8 кг/м2.
</t>
        </r>
      </text>
    </comment>
    <comment ref="M147" authorId="1">
      <text>
        <r>
          <rPr>
            <sz val="8"/>
            <color indexed="81"/>
            <rFont val="Tahoma"/>
            <family val="2"/>
            <charset val="204"/>
          </rPr>
          <t xml:space="preserve">Сорт среднеспелый, от всходов до технической спелости 100-130 дней. Хорошо удается в различных почвенно-климатических зонах. Кочаны округлые и округло-плоские, крупные, массой 3,0-5,0 кг, средней плотности. Сорт рекомендуется для квашения и свежего потребления. Вкус превосходный. Хранится до января без потери потребительских качеств. Урожайность высокая – 10-12 кг/м2. Кочаны устойчивы к растрескиванию, транспортабельность высокая.
</t>
        </r>
      </text>
    </comment>
    <comment ref="M148" authorId="1">
      <text>
        <r>
          <rPr>
            <sz val="8"/>
            <color indexed="81"/>
            <rFont val="Tahoma"/>
            <charset val="1"/>
          </rPr>
          <t xml:space="preserve">Сорт среднепоздний, от всходов до технической спелости 114-130 дней. Кочаны округлые и округло-плоские, очень плотные, массой 2,7-4,4 кг, устойчивы к растрескиванию. Транспортабельность высокая. Урожайность до 10 кг/м2 . Отличается хорошей лежкостью (до марта) и высокими вкусовыми качествами в свежем и квашеном виде. Сорт районирован повсеместно.
</t>
        </r>
      </text>
    </comment>
    <comment ref="M149" authorId="1">
      <text>
        <r>
          <rPr>
            <sz val="8"/>
            <color indexed="81"/>
            <rFont val="Tahoma"/>
            <charset val="1"/>
          </rPr>
          <t xml:space="preserve">Отличный среднеранний сорт для квашения. Подходит для использования в свежем виде и краткосрочного хранения. Урожай созревает через 110-125 дней после появления всходов. Розетка листьев компактная, приподнятая. Кочан округлый, плотный, массой 3-4,5 кг, на разрезе – белый, не растрескивается. Наружная кочерыга средней длины, внутренняя – короткая. Сорт превосходит большинство конкурентов по вкусовым качествам. Выход товарной продукции достигает 98%. 
</t>
        </r>
      </text>
    </comment>
    <comment ref="M151" authorId="1">
      <text>
        <r>
          <rPr>
            <sz val="8"/>
            <color indexed="81"/>
            <rFont val="Tahoma"/>
            <family val="2"/>
            <charset val="204"/>
          </rPr>
          <t xml:space="preserve">Сорт позднеспелый (117-148 дней от появления всходов до начала созревания). Кочан средней величины, округло-плоский, массой 2,0-4,0кг, отличного качества, устойчив к растрескиванию. Созревание кочанов дружное. Урожайность - до 6 кг/м2. Один из лучших сортов для зимнего хранения (хранится до апреля). Ценный сорт для дальней транспортировки. Используется в свежем виде в зимний период.
</t>
        </r>
      </text>
    </comment>
    <comment ref="M152" authorId="1">
      <text>
        <r>
          <rPr>
            <sz val="8"/>
            <color indexed="81"/>
            <rFont val="Tahoma"/>
            <family val="2"/>
            <charset val="204"/>
          </rPr>
          <t xml:space="preserve">Позднеспелый (140-180 дней от всходов до технической спелости) гибрид. Розетка листьев приподнятая. Лист среднего размера, серо-зеленый с сильным восковым налетом, по краю слабоволнистый. Кочан среднего размера, обратнояйцевидной формы, очень плотный, на разрезе белый. Масса кочана 3,5-4,0 кг. Гибрид ценится за высокую урожайность, отличные товарные и вкусовые качества. Урожайность 6,8-8,0 кг/м2. Посев на рассаду- в марте. Пикировка- в фазе семядолей. Высадка в грунт-в середине-конце мая по схеме 60х40см.
</t>
        </r>
      </text>
    </comment>
    <comment ref="M153" authorId="1">
      <text>
        <r>
          <rPr>
            <sz val="8"/>
            <color indexed="81"/>
            <rFont val="Tahoma"/>
            <family val="2"/>
            <charset val="204"/>
          </rPr>
          <t xml:space="preserve">Превосходный позднеспелый гибрид отечественной селекции, от массовых всходов до технической спелости 160-170 дней. Кочаны крупные, очень плотные, массой 2-4 кг, с короткой внутренней и внешней кочерыгой. Товарная урожайность свыше 10 кг/м2. Вкус отличный, рекомендуется для свежего потребления, квашения и длительного хранения (до 6 мес). Устойчив к фузариозному увяданию.
</t>
        </r>
      </text>
    </comment>
    <comment ref="M154" authorId="1">
      <text>
        <r>
          <rPr>
            <sz val="8"/>
            <color indexed="81"/>
            <rFont val="Tahoma"/>
            <family val="2"/>
            <charset val="204"/>
          </rPr>
          <t xml:space="preserve">Позднеспелый сорт, период от всходов до технической спелости 140-160 дней. Кочаны крупные, массой до 4,0 кг, округлые, очень плотные, не растрескиваются. Идеально подходят для потребления в свежем виде, квашения и длительного хранения вплоть до нового урожая. Сорт отличается высокой урожайностью (10-14 кг/м2), хорошей траспортабельностью и устойчивостью к комплексу болезней.
</t>
        </r>
      </text>
    </comment>
    <comment ref="M155" authorId="1">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M157" authorId="1">
      <text>
        <r>
          <rPr>
            <sz val="8"/>
            <color indexed="81"/>
            <rFont val="Tahoma"/>
            <family val="2"/>
            <charset val="204"/>
          </rPr>
          <t xml:space="preserve">Раннеспелый сорт. Центральное соцветие  массой до 200г созревает через 35-40 дней после высадки рассады. После срезки развивается до 7 боковых соцветий, что обеспечивает продолжительное плодоношение. Заслуживает самого широкого распространения в силу своей исключительной пользы для здоровья человека.
</t>
        </r>
      </text>
    </comment>
    <comment ref="M158" authorId="1">
      <text>
        <r>
          <rPr>
            <sz val="8"/>
            <color indexed="81"/>
            <rFont val="Tahoma"/>
            <charset val="1"/>
          </rPr>
          <t xml:space="preserve">Позднеспелый сорт, от посева семян до технической спелости около 100 дней. Растения крупные, розетки в диаметре 50-60 см. Стеблеплоды массой около 3 кг, Ø15-20 см. Очень долго не грубеют, способны к длительному хранению в зимний период. Мякоть сочная, нежная, с богатым содержанием витаминов, полезных минералов и клетчатки, с приятным сладковатым вкусом. По усвояемости витаминов превосходит яблоки. Рекомендуется для свежего потребления и кулинарной переработки. Отлично сочетается с другими овощами в витаминных салатах, употребляется также в тушеном, отварном, жареном, запеченном и консервированном виде. Кольраби особенно полезна детям.
</t>
        </r>
      </text>
    </comment>
    <comment ref="M159" authorId="1">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M160" authorId="1">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M161" authorId="1">
      <text>
        <r>
          <rPr>
            <sz val="8"/>
            <color indexed="81"/>
            <rFont val="Tahoma"/>
            <family val="2"/>
            <charset val="204"/>
          </rPr>
          <t xml:space="preserve">Ультраскороспелый (45-48 дней от всходов до начала уборки) гибрид для выращивания в открытом и защищенном грунте. За лето можно получить 2 урожая. Розетка листьев полувертикальная, листья зеленые, слабо морщинистые, без опушения. Кочан широкоэллиптический, на разрезе желтовато-белой окраски, массой 0,5 кг. Рекомендуется для приготовления нежнейших салатов. Гибрид устойчив к киле и слизистому бактериозу. Внимание! Время высадки рассады нельзя задерживать, так как увеличивается склонность растений к цветушности.
</t>
        </r>
      </text>
    </comment>
    <comment ref="M162" authorId="1">
      <text>
        <r>
          <rPr>
            <sz val="10"/>
            <color indexed="81"/>
            <rFont val="Tahoma"/>
            <family val="2"/>
            <charset val="204"/>
          </rPr>
          <t>Позднеспелый гибрид с универсальными потребительскими качествами для выращивания в открытом грунте. От высадки рассады до уборки кочанов 60-65 дней. Растение некрупное, компактное. Розетка листьев вертикальная, лист среднего размера, зеленый, морщинистый, с сильным восковым налетом. Кочан широкоэллиптической формы, плотный, массой 2-3кг, внутренние листья желтовато-белые. Обладает отличным вкусом, высоким выходом товарной продукции (10-12кг/м2), выравненностью кочанов. Рекомендуется для потребления в свежем виде, кулинарной обработки и достаточно продолжительного для данной культуры срока хранения – около 3-х месяцев. Обладает генетической устойчивостью к киле крестоцветных, устойчивостью к цветушности.</t>
        </r>
      </text>
    </comment>
    <comment ref="M163" authorId="1">
      <text>
        <r>
          <rPr>
            <sz val="8"/>
            <color indexed="81"/>
            <rFont val="Tahoma"/>
            <charset val="1"/>
          </rPr>
          <t xml:space="preserve">Скороспелый сорт с хорошей адаптацией в разных климатических зонах. Неприхотлив в выращивании – устойчив к стрессовым условиям весны и летней жаре. Рекомендуется для производства ранней продукции в открытом грунте и под укрытиями – в парниках, пленочных тоннелях. Урожай формируется дружно, за 90-100 дней от всходов. Головка плотная, бугристая, средней массой 0,8-1,2 кг. При хорошей агротехнике вес может достигать 2 кг. Сорт удачно сочетает скороспелость с высокой урожайностью – 4-5 кг/м2. Вкусовые качества приготовленной продукции превосходные.
</t>
        </r>
      </text>
    </comment>
    <comment ref="M164" authorId="1">
      <text>
        <r>
          <rPr>
            <sz val="10"/>
            <color indexed="81"/>
            <rFont val="Tahoma"/>
            <family val="2"/>
            <charset val="204"/>
          </rPr>
          <t xml:space="preserve">Среднеспелый. Розетка листьев приподнятая. Лист среднего размера, зеленый с сильным восковым налетом, эллиптический, слабопузырчатый, волнистый по краю. Головка округло-плоская, частично покрытая, среднебугристая, текстура средняя, беловатая. Масса головки 0,5 кг. Вкус отличный. Урожайность 1,6 кг/кв.м. </t>
        </r>
      </text>
    </comment>
    <comment ref="M165" authorId="1">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M166" authorId="1">
      <text>
        <r>
          <rPr>
            <sz val="10"/>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M167" authorId="1">
      <text>
        <r>
          <rPr>
            <sz val="10"/>
            <color indexed="81"/>
            <rFont val="Tahoma"/>
            <family val="2"/>
            <charset val="204"/>
          </rPr>
          <t xml:space="preserve">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 </t>
        </r>
      </text>
    </comment>
    <comment ref="M168" authorId="1">
      <text>
        <r>
          <rPr>
            <sz val="8"/>
            <color indexed="81"/>
            <rFont val="Tahoma"/>
            <family val="2"/>
            <charset val="204"/>
          </rPr>
          <t>Скороспелый (70-96 дней от всходов до технической спелости) сорт. Посев на рассаду в середине апреля. Пикировка в фазе семядолей. Высадка в грунт в середине мая по схеме 50х30 см. Листья цельные, сидячие, реже черешковые, окаймленные сбегающей пластинкой. Окраска зеленая и серовато-зеленная, восковой налет слабый. Головка плоскоокруглая, средней величины, крупная, плотная, массой 0,4-1,4 кг. Поверхность головки округло-бугристая, мелкозернистая. Окраска белая. Вкусовые качества хорошие. Сорт характеризуется дружным созреванием, холодостойкостью, жаровыносливостью, хорошей транспортабельностью. Рекомендован для потребления в свежем виде и консервирования. Урожайность 1,0-4,0 кг/м</t>
        </r>
      </text>
    </comment>
    <comment ref="M170" authorId="0">
      <text>
        <r>
          <rPr>
            <sz val="8"/>
            <color indexed="81"/>
            <rFont val="Tahoma"/>
            <family val="2"/>
            <charset val="204"/>
          </rPr>
          <t>Раннеспелый (80 дней от всходов до технической спелости) сорт. Посев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Корнеплод цилиндричесий, выравненый. Длина 14-16 см. Поверхность оранжевая. Мякоть отличного вкуса. Универсального назначения, используется для сбора пучками, для хранения, прекрасно подходит для домашней кулинарии. Урожайность 3-5 кг/м2.</t>
        </r>
        <r>
          <rPr>
            <sz val="8"/>
            <color indexed="81"/>
            <rFont val="Tahoma"/>
            <charset val="204"/>
          </rPr>
          <t xml:space="preserve">
</t>
        </r>
      </text>
    </comment>
    <comment ref="M171" authorId="0">
      <text>
        <r>
          <rPr>
            <sz val="8"/>
            <color indexed="81"/>
            <rFont val="Tahoma"/>
            <family val="2"/>
            <charset val="204"/>
          </rPr>
          <t xml:space="preserve">Среднеспелый (от всходов до технической спелости 80-100 дней) сорт. Корнеплоды оранжевые, цилиндрические, тупоконечные, длиной 15 см и массой 60-160 г. Мякоть плотная, однородная, сочная, с высоким содержанием каротина. Ценность сорта: устойчивость к стеблеванию, дружное формирование урожая, выравненность корнеплодов, хорошая лежкость, высокие вкусовые качества. Рекомендуется для употребления в свежем виде и приготовления соков.
</t>
        </r>
      </text>
    </comment>
    <comment ref="M174" authorId="0">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M176" authorId="1">
      <text>
        <r>
          <rPr>
            <sz val="8"/>
            <color indexed="81"/>
            <rFont val="Tahoma"/>
            <family val="2"/>
            <charset val="204"/>
          </rPr>
          <t xml:space="preserve">Среднеспелый сорт популярного нантского сортотипа, период от всходов до уборки 90-110 дней. Пригоден для выращивания во всех регионах, предназначен в основном для летне-осеннего и ранне-зимнего потребления. Но лежкость сорта хорошая, так что корнеплоды можно сохранить до нового урожая. Корнеплоды цилиндрические, длиной 14-17 см, массой 100-190 г, тупоконечные, оранжевые, устойчивые к растрескиванию. Мякоть сочная, сердцевина небольшая. Содержание каротина в мякоти высокое – 17-19 мг на 100 г сырого вещества. Сорт показывает отличные результаты при подзимнем посеве. Дает ранний пучковый товар высокого качества – пучковая спелость наступает примерно через 50 дней от всходов. Урожайность высокая до 10 кг/м2. Сорт устойчив к стрелкованию.Посев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t>
        </r>
      </text>
    </comment>
    <comment ref="M177" authorId="0">
      <text>
        <r>
          <rPr>
            <sz val="8"/>
            <color indexed="81"/>
            <rFont val="Tahoma"/>
            <family val="2"/>
            <charset val="204"/>
          </rPr>
          <t>Позднеспелый (140-160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5-7 см. Корнеплод красновато-оранжевый, удлиненно-конусовидной формы, с тупым кончиком, длиной 22-24 см, диаметром 4,5-6,0 см, массой 80-140 г. Сердцевина среднего и большого размера. Вкусовые качества корнеплодов хорошие. Сорт характеризуется высокой урожайностью, хорошей лежкостью. Рекомендован для потребления в свежем виде и для переработки. Урожайность 2,1-3,7 кг/м2.</t>
        </r>
        <r>
          <rPr>
            <sz val="8"/>
            <color indexed="81"/>
            <rFont val="Tahoma"/>
            <charset val="204"/>
          </rPr>
          <t xml:space="preserve">
</t>
        </r>
      </text>
    </comment>
    <comment ref="M178" authorId="1">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M179" authorId="1">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M180" authorId="1">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M181" authorId="1">
      <text>
        <r>
          <rPr>
            <sz val="10"/>
            <color indexed="81"/>
            <rFont val="Tahoma"/>
            <family val="2"/>
            <charset val="204"/>
          </rPr>
          <t>Один из самых сладких и полезных сортов. Отличается повышенным содержанием каротина и витаминов. Среднеспелый, урожай собирают на 100-110 день после всходов. Корнеплоды ровные, красивые, длиной 20-22 см и массой 90-140 г, не растрескиваются. Сортотип Берликум. Мякоть темно-оранжевого цвета, замечательного вкуса, хрустящая и сочная. Прекрасно подходит для приготовления сока, различной переработки и замораживания. Сорт устойчив к болезням и цветушности. Корнеплоды отлично хранятся до конца весны, не теряя сладости и сочности. Урожайность высокая</t>
        </r>
      </text>
    </comment>
    <comment ref="M183" authorId="1">
      <text>
        <r>
          <rPr>
            <sz val="8"/>
            <color indexed="81"/>
            <rFont val="Tahoma"/>
            <charset val="1"/>
          </rPr>
          <t xml:space="preserve">Новый, перспективный сорт моркови. Отлично хранится до нового урожая. Период от всходов до уборки 110-120 дней. Корнеплоды красноватого оттенка, длиной 25-30 см, цилиндрические (сортотип Берликум), массой 150-200 г, с маленькой сердцевиной. Мякоть плотная, сочная, сладкая, с повышенным содержанием каротина. Вкусовые качества отличные, сохраняются при длительном хранении. Назначение универсальное. Урожайность 2-3 кг/м2.
</t>
        </r>
      </text>
    </comment>
    <comment ref="M184" authorId="1">
      <text>
        <r>
          <rPr>
            <sz val="8"/>
            <color indexed="81"/>
            <rFont val="Tahoma"/>
            <family val="2"/>
            <charset val="204"/>
          </rPr>
          <t xml:space="preserve">Новый, самый высокоурожайный гибрид для выращивания на тяжелых почвах и в неблагоприятных климатических условиях. Корнеплоды конусовидные, ярко-оранжевые, длиной 18-20 см, с очень маленькой сердцевиной и повышенным содержанием каротина. Гибрид обладает высокой устойчивостью к болезням и генетически устойчив к цветушности. Корнеплоды долго хранятся зимой, используются для потребления в свежем виде и для переработки.АГРОТЕХНИКА: Морковь лучше растет на легких суглинистых и супесчаных почвах. Лучшими предшественниками считаются картофель, лук, томаты, огурцы, бобовые. Весной перед посевом в почву вносят комплексное минеральное удобрение.Посев в конце апреля в бороздки на глубину 3-4 см. Расстояние между рядами 18-20 см. Через 2 недели после всходов морковь прореживают. Второе прореживание проводят, когда корнеплоды достигнут в диаметре 1 см, оставляя между растениями 5-6 см. Дальнейшем уход заключается в прополке, рыхлении, поливе. Подзимние посевы проводят, когда температура опустится до 5°C. </t>
        </r>
      </text>
    </comment>
    <comment ref="M186" authorId="1">
      <text>
        <r>
          <rPr>
            <sz val="10"/>
            <color indexed="81"/>
            <rFont val="Tahoma"/>
            <family val="2"/>
            <charset val="204"/>
          </rPr>
          <t xml:space="preserve">Высокоурожайный ранний сорт (период от всходов до технической спелости 70-110 дней). Ценится за отличные вкусовые качества, богатое содержание сахаров и каротина, а также большим плюсом является ее отличная лежкость. Корнеплоды цилиндрические, длиной 15-16 см, массой 95-160 г, с гладкой и ровной поверхностью. Окраска корнеплода - оранжевая. Мякоть сочная, нежная и очень сладкая. Один из лучших сортов для детского и диетического питания. Прекрасно подходит для приготовления свежевыжатого сока. Сорт устойчив к растрескиванию и цветуш-ности. </t>
        </r>
      </text>
    </comment>
    <comment ref="M187" authorId="0">
      <text>
        <r>
          <rPr>
            <sz val="8"/>
            <color indexed="81"/>
            <rFont val="Tahoma"/>
            <family val="2"/>
            <charset val="204"/>
          </rPr>
          <t>Позднеспелый (120-130 дня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Розетка листьев раскидистая. Лист средний, зеленый, мелкорассеченный. Корнеплод длинный (22-25 см), конической формы, со слегка заостренным кончиком (сортотип Флакке-каротинная), головка выпуклая. Сердцевина и кора красные. Масса корнеплода 85-230 г. Вкусовые качества отличные. Сорт характеризуется хорошей устойчивостью к заболеваниям. Рекомендован для потребления в свежем виде,переработки и длительного хранения. Урожайность 4-7 кг/м2.</t>
        </r>
        <r>
          <rPr>
            <sz val="8"/>
            <color indexed="81"/>
            <rFont val="Tahoma"/>
            <charset val="204"/>
          </rPr>
          <t xml:space="preserve">
</t>
        </r>
      </text>
    </comment>
    <comment ref="M189" authorId="1">
      <text>
        <r>
          <rPr>
            <sz val="10"/>
            <color indexed="81"/>
            <rFont val="Tahoma"/>
            <family val="2"/>
            <charset val="204"/>
          </rPr>
          <t>Лакомка относится к среднеранним сортам Нантского сортотипа. Первый урожай этой моркови можно будет собрать примерно через 100 дней от появления первых всходов. Растения Лакомки имеют полураскидистую розетку зеленых листьев. У них средняя длина и рассеченность. Морковь и ее сердцевина окрашены в насыщенно-оранжевый цвет. Она достаточно крепкая и крупная, а ее цилиндрическая форма немного заостряется у кончика. Длина зрелого корнеплода не превысит 25 см, а средний вес составит не более 200 грамм.Сорт моркови Лакомка, как и любой другой сахарный сорт, имеет тонкую сердцевину с сочной и нежной мякотью. У нее отличные вкусовые качества. Сухое вещество в корнеплодах Лакомки не превысит 15%, а сахар будет не больше 8%. Сорт Лакомка один из рекордсменов по содержанию каротина – почти 1 мг на 100 г.</t>
        </r>
      </text>
    </comment>
    <comment ref="M191" authorId="1">
      <text>
        <r>
          <rPr>
            <sz val="10"/>
            <color indexed="81"/>
            <rFont val="Tahoma"/>
            <family val="2"/>
            <charset val="204"/>
          </rPr>
          <t>Морковь Малинка – новый среднеранний сорт. Техническая спелость наступает через 70-100 дней. 
Корнеплоды гладкие, длиною 16-18 сантиметров, ярко-оранжевого цвета. 
Морковь обладает отличными вкусовыми качествами.
Растение имеет стабильную урожайность. Корнеплоды ровные, не растрескиваются, содержат большое количество каротина и обладают хорошей лежкостью. 
Употребляют морковь свежей, консервируют, перерабатывают для приготовления соков и пюре.</t>
        </r>
      </text>
    </comment>
    <comment ref="M192" authorId="1">
      <text>
        <r>
          <rPr>
            <sz val="10"/>
            <color indexed="81"/>
            <rFont val="Tahoma"/>
            <family val="2"/>
            <charset val="204"/>
          </rPr>
          <t>Высокоурожайный, среднеспелый сорт. От всходов до уборки 100-110 дней. Корнеплоды массой 100-160 г, гладкие, нантского сортотипа. Пригодны для переработки, хранения и замораживания. Идеальны для детского питания. Урожайность – 5-7 кг/м2. Сорт устойчив к цветушности и растрескиванию корнеплодов. Посев семян в бороздки на глубину 1,5-2,0 см</t>
        </r>
      </text>
    </comment>
    <comment ref="M193" authorId="1">
      <text>
        <r>
          <rPr>
            <sz val="8"/>
            <color indexed="81"/>
            <rFont val="Tahoma"/>
            <family val="2"/>
            <charset val="204"/>
          </rPr>
          <t xml:space="preserve">Среднепоздний (100-120 дней от всходов до технической спелости) урожайный сорт. Корнеплоды яркого оранжево-красного цвета, конические, длиной приблизительно 20 см. Обладают отличным вкусом, очень сочные. Используют в свежем виде, для всех видов кулинарной переработки и продолжительного хранения. Урожайность 4-7 кг/м2.
</t>
        </r>
      </text>
    </comment>
    <comment ref="M195" authorId="1">
      <text>
        <r>
          <rPr>
            <sz val="8"/>
            <color indexed="81"/>
            <rFont val="Tahoma"/>
            <family val="2"/>
            <charset val="204"/>
          </rPr>
          <t xml:space="preserve">Среднеспелый (70-100 дней от всходов до технической спелости) сорт. Посев семян в грунт производится в конце апреля – начале мая на глубину 1 см, расстояние между рядками 18-20 см. Подросшие всходы прореживают, оставляя между растениями по 3-5 см. Корнеплод оранжевый, конический, тупоконечный, длиной 16-18 см, диаметром 4-5 см. Сердцевина круглая, оранжевая. Корнеплод полностью погружен в почву. Масса корнеплода 100-175 г. Вкусовые качества свежих корнеплодов хорошие. Сорт характеризуется стабильной урожайностью. Рекомендован для длительного хранения. Урожайность 3,1-7,4 кг/м2.
</t>
        </r>
      </text>
    </comment>
    <comment ref="M196" authorId="0">
      <text>
        <r>
          <rPr>
            <sz val="10"/>
            <color indexed="81"/>
            <rFont val="Tahoma"/>
            <family val="2"/>
            <charset val="204"/>
          </rPr>
          <t>Среднеранний (100-110 дней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Розетка листьев полустоячая. Окраска поверхности, сердцевины и мякоти корнеплода – оранжевая. Корнеплод цилиндрической формы, длиной 18-20 см, диаметром у основания 3,5-4,0 см. Сердцевина слабовыраженная. Корнеплод полностью погружен в почву. Масса корнеплода 85-110 г. Сорт характеризуется высокими вкусовыми качествами, выравненностью корнеплодов, устойчивостью к растрескиванию. Рекомендован для потребления в свежем виде и переработки. Урожайность 3,7-7,2 кг/м2</t>
        </r>
        <r>
          <rPr>
            <sz val="8"/>
            <color indexed="81"/>
            <rFont val="Tahoma"/>
            <family val="2"/>
            <charset val="204"/>
          </rPr>
          <t>.</t>
        </r>
        <r>
          <rPr>
            <sz val="8"/>
            <color indexed="81"/>
            <rFont val="Tahoma"/>
            <charset val="204"/>
          </rPr>
          <t xml:space="preserve">
</t>
        </r>
      </text>
    </comment>
    <comment ref="M197" authorId="1">
      <text>
        <r>
          <rPr>
            <sz val="8"/>
            <color indexed="81"/>
            <rFont val="Tahoma"/>
            <family val="2"/>
            <charset val="204"/>
          </rPr>
          <t>Среднеспелый сорт, период от всходов до технической спелости 80-100 дней. Урожайность высокая, 6-7 кг/м2. Корнеплоды цилиндрические, с небольшой сердцевиной выравненные, длиной 15-17 см и массой 95-165 г. Мякоть сочная, нежная, сладкая, с повышенным содержанием каротина. Рекомендуется для потребления в свежем виде и длительного хранения, идеально подходит для детского питания. Сорт устойчив к цветушности и растрескиванию корнеплодов.Посев семян в бороздки на глубину 1,5-2,0 см. До появления всходов посевы рекомендуем укрыть пленкой для сохранения оптимальной влажности почвы. С развитием первых двух пар настоящих листочков растения прореживают. Второе прореживание проводят, когда корнеплоды достигнут диаметра 1 см. Возможен подзимний посев (в конце октября – начале ноября) на глубину 3 см.</t>
        </r>
      </text>
    </comment>
    <comment ref="M199" authorId="1">
      <text>
        <r>
          <rPr>
            <sz val="8"/>
            <color indexed="81"/>
            <rFont val="Tahoma"/>
            <family val="2"/>
            <charset val="204"/>
          </rPr>
          <t xml:space="preserve">Один из лучших сортов для диетического  и  детского  питания. Cреднеспелый, формирует урожай за 100-120 дней от всходов. Корнеплоды нантского сортотипа, массой 150-250 г. Содержание каротина повышенное. Сорт отличается дружным формированием урожая при любых погодных условиях и в любом регионе. Рекомендуется для свежего потребления и зимнего хранения. Урожайность – 9-10 кг/м 2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M201" authorId="1">
      <text>
        <r>
          <rPr>
            <sz val="8"/>
            <color indexed="81"/>
            <rFont val="Tahoma"/>
            <charset val="1"/>
          </rPr>
          <t xml:space="preserve">Высокоурожайный, среднепоздний сорт (период от всходов до уборки урожая 110-115 дней). Один из самых лучших сортов с повышенным содержанием каротина и сахаров, незаменим в диетическом и детском питании. Корнеплоды цилиндрические (сортотип Нантская), длиной 20-23 см, массой 100-250 г, с небольшой сердцевиной. Мякоть сочная, нежная, сладкая. Подходит для всех видов переработки и длительного хранения.
</t>
        </r>
      </text>
    </comment>
    <comment ref="M202" authorId="0">
      <text>
        <r>
          <rPr>
            <sz val="8"/>
            <color indexed="81"/>
            <rFont val="Tahoma"/>
            <family val="2"/>
            <charset val="204"/>
          </rPr>
          <t>Среднеспелый (100-120 дней от всходов до технической спелости) сорт. Посев семян в грунт производится в конце апреля – начале мая на глубину 1 см, расстояние между рядками 15 см. Подросшие всходы прореживают, оставляя между растениями по 5-7 см. Окраска поверхности, сердцевины и мякоти корнеплода – оранжевая. Корнеплод цилиндрический, тупоконечный, длиной 16 см. Сердцевина слабовыраженная. Корнеплод полностью погружен в почву. Масса корнеплода 100-160 г. Сорт характеризуется отличной лежкостью в зимний период. Рекомендован для потребления в свежем виде, хранения и консервирования. Урожайность 4-7 кг/м2.</t>
        </r>
        <r>
          <rPr>
            <sz val="8"/>
            <color indexed="81"/>
            <rFont val="Tahoma"/>
            <charset val="204"/>
          </rPr>
          <t xml:space="preserve">
</t>
        </r>
      </text>
    </comment>
    <comment ref="M203" authorId="1">
      <text>
        <r>
          <rPr>
            <sz val="10"/>
            <color indexed="81"/>
            <rFont val="Tahoma"/>
            <family val="2"/>
            <charset val="204"/>
          </rPr>
          <t>Сорт среднепознего срока созревания — период вегетации 120-130 дней.Листья средней длины, расположены в виде полураскидистой розетки.Длина корнеплода 18-20 см.Форма правильная, цилиндрическая. Тупой кончик.Средняя масса корнеплода 90-155 г.Мякоть негрубая, сочная, ее вкус сладкий. Общее содержание сахара 6,5-8,5%.Цвет мякоти ярко-оранжевый, что говорит о высоком содержании каротина.Сердцевина имеет практически такой же цвет, поэтому не выделяется.Устойчива к большинству заболеваний, которым подвержена эта культура.Не растрескивается даже в дождливую погоду.
Урожайность сорта выше стандарта.</t>
        </r>
      </text>
    </comment>
    <comment ref="M204" authorId="0">
      <text>
        <r>
          <rPr>
            <sz val="10"/>
            <color indexed="81"/>
            <rFont val="Tahoma"/>
            <family val="2"/>
            <charset val="204"/>
          </rPr>
          <t>Великолепный, высокоурожайный, среднеспелый сорт (период от всходов до технической спелости 90-110 дней). Корнеплоды цилиндрической формы, гладкие, тупоконечные, длиной 16-18 см. Мякоть сочная, нежная, сладкая, оранжевого цвета, отличного вкуса. Сердцевина маленькая, по окраске не отличается от мякоти. Незаменима для выращивания на пучковую продукцию в защищенном и открытом грунте, а также для потребления в свежем виде и зимнего хранения</t>
        </r>
        <r>
          <rPr>
            <sz val="8"/>
            <color indexed="81"/>
            <rFont val="Tahoma"/>
            <family val="2"/>
            <charset val="204"/>
          </rPr>
          <t xml:space="preserve">.
</t>
        </r>
      </text>
    </comment>
    <comment ref="M205" authorId="1">
      <text>
        <r>
          <rPr>
            <sz val="8"/>
            <color indexed="81"/>
            <rFont val="Tahoma"/>
            <family val="2"/>
            <charset val="204"/>
          </rPr>
          <t xml:space="preserve">Среднеспелый (период от всходов до уборки урожая 80–90 дней) популярный сорт с выравненными товарными корнеплодами. Розетка листьев полураскидистая. Корнеплоды цилиндрические с тупым кончиком (сортотип Нантская), длиной 18–20 см, массой 100–170 г. Поверхность гладкая с мелкими глазками. Мякоть вкусная, сочная, с высоким содержанием каротина. Выращивают прямым посевом в открытый грунт. Рекомендуется для получения ранней пучковой продукции. Урожайность 6,0–6,5 кг/м2
</t>
        </r>
      </text>
    </comment>
    <comment ref="M208" authorId="0">
      <text>
        <r>
          <rPr>
            <sz val="8"/>
            <color indexed="81"/>
            <rFont val="Tahoma"/>
            <family val="2"/>
            <charset val="204"/>
          </rPr>
          <t>Новый высокоурожайный пчелоопыляемый среднеспелый (50-55 дней от всходов до плодоношения) гибрид смешанного типа цветения, предназначен для выращивания в теплицах. Растения мощные. Длина главного побега достигает 3,0-3,5 м. Побегообразовательная способность средняя. Зеленец длиной 20-22 см, диаметром 4,0-4,5 см и массой 180-210 г, темно-зеленый со светлыми полосками. Плод цилиндрической формы, с небольшой «ручкой» у основания, поверхность крупнобугорчатая, опушение сложное, шипы белые. Вкусовые качества плодов высокие. Гибрид отличается повышенной теневыносливостью растений, высокой ранней и общей урожайностью. Урожайность 6-7 кг/раст.</t>
        </r>
        <r>
          <rPr>
            <sz val="8"/>
            <color indexed="81"/>
            <rFont val="Tahoma"/>
            <charset val="204"/>
          </rPr>
          <t xml:space="preserve">
</t>
        </r>
      </text>
    </comment>
    <comment ref="M209" authorId="1">
      <text>
        <r>
          <rPr>
            <sz val="8"/>
            <color indexed="81"/>
            <rFont val="Tahoma"/>
            <charset val="1"/>
          </rPr>
          <t xml:space="preserve"> среднеранний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M210" authorId="1">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M211" authorId="1">
      <text>
        <r>
          <rPr>
            <sz val="8"/>
            <color indexed="81"/>
            <rFont val="Tahoma"/>
            <family val="2"/>
            <charset val="204"/>
          </rPr>
          <t>Раннеспелый сорт с высокими засолочными качествами плодов. Пчелоопыляемый, для выращивания в открытом грунте и под пленочными укрытиями. Первые огурчики снимают на 46-50 день после всходов. Растения, преимущественно, женского типа цветения. Зеленцы длиной 9-11 см, массой 90-110 г, с белым опушением. Вкус замечательный, плоды сочные, без горечи. При солении и консервировании они остаются упругими и сохраняют приятный хруст. Сорт устойчив к настоящей мучнистой росе и бактериозу, толерантен к пероноспорозу. Урожайность в о/г – 3-4 кг/м2, в защищенном – 9-10 кг/м2.</t>
        </r>
      </text>
    </comment>
    <comment ref="M212" authorId="1">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M213" authorId="1">
      <text>
        <r>
          <rPr>
            <sz val="8"/>
            <color indexed="81"/>
            <rFont val="Tahoma"/>
            <family val="2"/>
            <charset val="204"/>
          </rPr>
          <t xml:space="preserve">Заначка F1 от Гавриш – растение средней длины, обильно ветвящееся. Цветение смешанное, но женских цветков больше. Они опыляются пчелами, поэтому гибрид предназначен для открытого грунта и съемных временных укрытий. В каждом узле вызревает по 2-3 плода.Созревание раннее – от 38 до 40 дней с момента появления ростков. Плоды средней длины, по 10-12 см, в диаметре достигают 3-3,5 см. Плод весит 110-130 г. На темно-зеленой кожице имеются выраженные бугорки, из которых выходят белые шипы. Заметны полосы до трети плода. Вкус очень приятный, лишен горечи. Плоды подходят для свежих блюд и заготовок.
</t>
        </r>
      </text>
    </comment>
    <comment ref="M214" authorId="0">
      <text>
        <r>
          <rPr>
            <sz val="8"/>
            <color indexed="81"/>
            <rFont val="Tahoma"/>
            <family val="2"/>
            <charset val="204"/>
          </rPr>
          <t>Раннеспелый (45-47 дней от всходов до плодоношения), пчелоопыляемый, салатный и засолочный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длинноплетистое, индетерминантное, среднерослое, средневетвистое, спешанного типа цветения. Лист крупный, зеленый, среднеморщинистый. Зеленец удлиненно-цилиндрический, крупнобугорчатый (бугорки редкие), зеленый со светлыми полосами средней длины и крупными пятнами неправильной формы, опушение черное. Длина зеленца 11,2-11,4 см, диаметр - 3,8-3,9 см. Масса зеленца 100-125 г. Вкусовые качества свежих и соленых плодов отличные. Ценность сорта: стабильная урожайность, высокая товарность, высокие засолочные качества плодов. Урожайность 1,2-2,9 кг/м.</t>
        </r>
        <r>
          <rPr>
            <sz val="8"/>
            <color indexed="81"/>
            <rFont val="Tahoma"/>
            <charset val="204"/>
          </rPr>
          <t xml:space="preserve">
</t>
        </r>
      </text>
    </comment>
    <comment ref="M215" authorId="1">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M216" authorId="0">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M217" authorId="0">
      <text>
        <r>
          <rPr>
            <sz val="8"/>
            <color indexed="81"/>
            <rFont val="Tahoma"/>
            <family val="2"/>
            <charset val="204"/>
          </rPr>
          <t>Скороспелый (вступает в плодоношение на 45-50 день от всходов) пчелоопыляемый гибрид с частичной партенокарпией, женского типа цветения. Предназначен для выращивания в пленочных теплицах. Растение среднеплетистое, ветвление слабое. Плоды цилиндрической формы, длиной 14-24 см, слабобугорчатые, белошипые, без горечи. Преимущественно салатного назначения, молодые зеленцы прекрасно подходят для засолки. Отличается дружным плодоношением. Гибрид устойчив к оливковой пятнистости и вирусу огуречной мозаики. Урожайность до 40 кг/м². Посев на рассаду — в конце апреля. Высадка в грунт — в конце мая - начале июня в фазе 3-4-х настоящих листьев. Посев непосредственно в теплицу — в середине мая. Схема посадки: 50х50 см.</t>
        </r>
        <r>
          <rPr>
            <sz val="8"/>
            <color indexed="81"/>
            <rFont val="Tahoma"/>
            <charset val="204"/>
          </rPr>
          <t xml:space="preserve">
</t>
        </r>
      </text>
    </comment>
    <comment ref="M218" authorId="0">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M219" authorId="1">
      <text>
        <r>
          <rPr>
            <sz val="8"/>
            <color indexed="81"/>
            <rFont val="Tahoma"/>
            <family val="2"/>
            <charset val="204"/>
          </rPr>
          <t>Скороспелый пчелоопыляемый сорт с характерным периодом созревания урожая 38-45 дней. Рекомендован для открытого грунта и тепличных укрытий. Растение сильноветвистое с длиной главной плети 140-200 см. Зеленец овально-цилиндрической формы, крупнобугорчатый, с продольными светлыми полосками и сложными шипами черного цвета. Сорт огурцов Конкурент отличается сочными и хрустящими плодами, вкусный в свежем, консервированном и соленом виде. Масса зеленцов 65-95 г. Урожайность до 7 кг/кв.м. Посев на рассаду рекомендуется осуществлять в начале мая, высадку рассадой в грунт - в конце мая-начале июня. В открытый грунт семена огурца сеют в начале июня, по схеме: 40х40 см.</t>
        </r>
      </text>
    </comment>
    <comment ref="M220" authorId="0">
      <text>
        <r>
          <rPr>
            <sz val="8"/>
            <color indexed="81"/>
            <rFont val="Tahoma"/>
            <family val="2"/>
            <charset val="204"/>
          </rPr>
          <t xml:space="preserve">Скороспелый сорт, с дружным формированием плодов, женского типа цветения. Предназначен для выращивания в открытом грунте и под временными пленочными укрытиями. Растение компактное, слабоветвящееся. Зеленец удлиненно- яйцевидной формы, темно-зеленый, длина плода 9-12 см, масса - 80-90 г, не желтеет в течение 3-5 дней. Урожайность 10-12 кг/м кв. Засолочный. Вкусовые качества хорошие.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30х30 см.
</t>
        </r>
      </text>
    </comment>
    <comment ref="M221" authorId="1">
      <text>
        <r>
          <rPr>
            <sz val="8"/>
            <color indexed="81"/>
            <rFont val="Tahoma"/>
            <family val="2"/>
            <charset val="204"/>
          </rPr>
          <t>Среднеспелый сорт. Первые зеленцы готовы к сбору через 50 дней после проклевывания всходов. Средняя урожайность с квадратного метра – до 10 кг. К особенностям сорта можно отнести то, что зеленцы быстро переспевают – собирать их нужно вовремя.Хоть цветы у огурцов Либелле f1 в основном женские, опыляется сорт пчелами. Об этом следует помнить, выбирая место посадки – подойдут открытый грунт и съемные пленочные укрытия. Хорошее плодоношение можно обеспечить, размещая гибрид Либелла f1 рядом с сортовыми огурцами, которые формируют много мужских цветков.Огурцы Либелла f1 имеют универсальное назначение. Сорт используют для потребления в свежем виде, засолки, консервации и приготовления зимних салатов. По отзывам огурцы Либелле f1 вкусные и хрустящие. Они хорошо перевозятся, долго хранятся, а выглядят привлекательно.</t>
        </r>
      </text>
    </comment>
    <comment ref="M222" authorId="1">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M223" authorId="1">
      <text>
        <r>
          <rPr>
            <sz val="8"/>
            <color indexed="81"/>
            <rFont val="Tahoma"/>
            <family val="2"/>
            <charset val="204"/>
          </rPr>
          <t xml:space="preserve">Скороспелый (43-45 дней от всходов до плодоношения) пчелоопыляемый гибрид с частичной партенокарпией для выращивания в открытом грунте и под временными пленочными укрытиями. Растение среднерослое, средневетвистое, с высокой насыщенностью женскими цветками и букетным заложением завязей (1-2 в узле). Плоды длиной 10-11 см, массой 90-110 г, зеленые с белыми полосами и крупными редкими бугорками, черношипые. Зеленцы используют для свежих салатов, засолки и маринования. Гибрид сочетает высокие вкусовые качества, непревзойденный аромат, характерные для пчелоопыляемых огурцов, и гарантированный урожай даже без насекомых-опылителей. Устойчив к основным заболеваниям огурцов. Урожайность 7,0-8,0 кг/м2. Посев на рассаду — в начале мая. Высадка рассады в грунт в конце мая – начале июня в фазе 3-4-х настоящих листьев. Посев непосредственно в грунт – в мае – июне. Схема посадки 30х70 см.
</t>
        </r>
      </text>
    </comment>
    <comment ref="M224" authorId="1">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M225" authorId="1">
      <text>
        <r>
          <rPr>
            <sz val="8"/>
            <color indexed="81"/>
            <rFont val="Tahoma"/>
            <family val="2"/>
            <charset val="204"/>
          </rPr>
          <t xml:space="preserve">Раннеспелый (44-46 дней от всходов до плодоношения), пчелоопыляемый, универсальный сорт. Рекомендуется для выращивания в открытом грунте. Посев на рассаду в начале мая. Высадка в грунт в конце мая – начале июня в фазе 2-3-х настоящих листьев. Посев непосредственно в грунт – в конце мая. Схема посадки 40х40 см. Растение индетерминантное, сильноплетистое, средневетвистое, преимущественно женского типа цветения, с пучковым заложением завязей. Лист крупный, темно-зеленый. Зеленец удлиненно-цилиндрической формы, темно-зеленый, с полосками средней длины и слабой пятнистостью, крупнобугорчатый, бугорки редкие, опушение белое. Масса зеленца 114-120 г. Длина зеленца 9,2-12,7 см, диаметр 2,7-3,4 см. Рекомендуется для приготовления салатов, консервов, засолки. Вкусовые качества свежих, консервированных и соленых плодов отличные. Отличается длительным плодоношением - более 60 дней. Толерантен к ложной мучнистой росе. Ценность сорта: пластичность, высокая урожайность и товарность, растянутый период плодоношения, высокие вкусовые качества свежих, консервированных и соленых плодов. 
</t>
        </r>
      </text>
    </comment>
    <comment ref="M226" authorId="0">
      <text>
        <r>
          <rPr>
            <sz val="8"/>
            <color indexed="81"/>
            <rFont val="Tahoma"/>
            <family val="2"/>
            <charset val="204"/>
          </rPr>
          <t>Раннеспелый (45-50 дней от всходов до плодоношения) пчелоопыляемый сорт для открытого грунта. Растение длинноплетистое, среднерослое, средневетвистое. Зеленец веретеновидный, короткий, зеленый с полосами средней длины, крупнобугорчатый с черным опушением. Масса 57-78 г. Выращивают рассадным и безрассадным способом. Рекомендуются ежедневные сборы корнишонов длиной 5-7 см. Сорт ценится за отличный вкус и аромат хрустящих плодов, высокий выход товарной продукции, устойчивость к мучнистой и ложной мучнистьй росе. Идеален для консервирования, засолки, подходит для приготовления свежих летних салатов. Урожайность 2,5-4,0 кг/м2.</t>
        </r>
        <r>
          <rPr>
            <sz val="8"/>
            <color indexed="81"/>
            <rFont val="Tahoma"/>
            <charset val="204"/>
          </rPr>
          <t xml:space="preserve">
</t>
        </r>
      </text>
    </comment>
    <comment ref="M227" authorId="1">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M228" authorId="1">
      <text>
        <r>
          <rPr>
            <sz val="8"/>
            <color indexed="81"/>
            <rFont val="Tahoma"/>
            <family val="2"/>
            <charset val="204"/>
          </rPr>
          <t xml:space="preserve">Скороспелый (41-47 дней от всходов до плодоношения) пчелоопыляемый гибрид для выращивания в открытом грунте и под временными пленочными укрытиями. Растение среднерослое, средневетвистое, смешанного типа цветения с высокой насыщенностью женскими цветками. Плоды цилиндрические, длиной 10-12 см, массой до 100 г, зеленые с белыми полосами. Поверхность плодов бугорчатая. Бугорки крупные, расположены редко. Опушение сложное, окраска шипов бурая. Зеленцы отличного товарного качетсва, долго не желтеют, прекрасно подходят для свежих салатов, засолки и маринования. Гибрид устойчив к корневым гнилям, настоящей и ложной мучнистой росе. Урожайность одного растения 5-6 кг. Посев на рассаду — в начале мая. Высадка в грунт — в конце мая – начале июня в фазе двух-трех настоящих листьев. Посев в открытый грунт проводится в конце мая – начале июня. Схема посадки: 30х70 см.
</t>
        </r>
      </text>
    </comment>
    <comment ref="M229" authorId="1">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 ref="M230" authorId="0">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charset val="204"/>
          </rPr>
          <t xml:space="preserve">
</t>
        </r>
      </text>
    </comment>
    <comment ref="M231" authorId="0">
      <text>
        <r>
          <rPr>
            <sz val="8"/>
            <color indexed="81"/>
            <rFont val="Tahoma"/>
            <family val="2"/>
            <charset val="204"/>
          </rPr>
          <t>Новый среднепоздний пчелоопыляемый гибрид (от всходов до плодоношения 55-60 дней), предназначен для выращивания в пленочных теплицах. Благодаря высокой насыщенности мужскими цветками, его можно использовать в качестве опылителя при подсадке к пчелоопыляемым гибридам с преимущественно женским типом цветения. Растение мощное, побегообразовательная способность средняя, лист крупный, темно-зеленый. Зеленец длиной 18-20 см, массой 180-200 г, крупнобугорчатый, белошипый. Вкусовые качества отличные. Плотность посадки 2,5 раст/м2. Урожайность 5-6 кг/раст.</t>
        </r>
        <r>
          <rPr>
            <b/>
            <sz val="8"/>
            <color indexed="81"/>
            <rFont val="Tahoma"/>
            <family val="2"/>
            <charset val="204"/>
          </rPr>
          <t xml:space="preserve">
</t>
        </r>
      </text>
    </comment>
    <comment ref="M232" authorId="1">
      <text>
        <r>
          <rPr>
            <sz val="8"/>
            <color indexed="81"/>
            <rFont val="Tahoma"/>
            <family val="2"/>
            <charset val="204"/>
          </rPr>
          <t xml:space="preserve">Суперскороспелый (30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производится в конце мая – начале июня. Схема посадки 40х40 см. Зеленец длиной 10-12 см, массой 80-100г, зеленый с белыми полосами, черношипый, без горечи. Бугорки четкие, крупные, расположены редко. Использование плодов универсальное (салаты, засолка, маринование). Гибрид устойчив к корневым гнилям, настоящей и ложной мучнистым росам. Устойчив к стрессовым условиям. Урожайность одного растения 4-5,5 кг.
</t>
        </r>
      </text>
    </comment>
    <comment ref="M234" authorId="1">
      <text>
        <r>
          <rPr>
            <sz val="8"/>
            <color indexed="81"/>
            <rFont val="Tahoma"/>
            <family val="2"/>
            <charset val="204"/>
          </rPr>
          <t>Скороспелый (39-44 дня от всходов до плодоношения) партенокарпический гибрид женского типа цветения, предназначен для выращивания в открытом и защищенном грунте. Растения сильнорослые, средневетвистые. Гибрид ценится за ограниченный рост боковых побегов. В каждом узле закладывается по 3-5 завязей. Плоды цилиндрические, длиной 11-13 см, диаметром 3,5-4 см, массой 120-130 г, темно-зеленого цвета, бугорчатые, белошипые.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кг/м2 Оптимальная для прорастания семян температура почвы 25-30 °C.</t>
        </r>
      </text>
    </comment>
    <comment ref="M235" authorId="0">
      <text>
        <r>
          <rPr>
            <sz val="8"/>
            <color indexed="81"/>
            <rFont val="Tahoma"/>
            <family val="2"/>
            <charset val="204"/>
          </rPr>
          <t xml:space="preserve">Среднеранний (45-55 дней от массовых всходов до начала технической спелости) партенокарпический гибрид для выращивания в открытом грунте, в пленочных теплицах и под временными пленочными укрытиями. Растение длинноплетистое, среднерослое, женского типа цветения. Зеленец красивый, цилиндрический, темно-зеленый, с короткими светлыми полосами, мелкобугорчатый, опушение белое. Масса зеленца 95-100 г, длина до 9,5 см, диаметр до 3,2 см. Ценность гибрида: высокая урожайность, отличные вкусовые качества, устойчивость к оливковой пятнистости, вирусу огуречной мозаики, мучнистой росе. Рекомендуется для производства корнишонов, для салатов и консервирования. Посев на рассаду производят в конце апреля. Высадка рассады в грунт в конце мая – начале июня в фазе 3-4 настоящих листьев. Посев непосредственно в грунт – в мае – июне, по схеме 30х70 см. Товарная урожайность до 11,3 кг/кв.м.
</t>
        </r>
      </text>
    </comment>
    <comment ref="M236" authorId="1">
      <text>
        <r>
          <rPr>
            <sz val="8"/>
            <color indexed="81"/>
            <rFont val="Tahoma"/>
            <family val="2"/>
            <charset val="204"/>
          </rPr>
          <t>Раннеспелый (38-50 дней от массовых всходов до начала технической спелости) партенокарпический гибрид для выращивания в открытом грунте и под временными пленочными укрытиями. Растение индетерминантное, сильнорослое, средневетвистое, женского типа цветения, с сильной корневой системой. Зеленец короткий, цилиндрический, темно-зеленый, с короткими полосами и слабовыраженной пятнистостью, среднебугорчатый, опушение белое. Масса зеленца 90-95 г. Ценность гибрида: хорошие вкусовые качества, равномерная отдача урожая, устойчив к кладоспориозу. Рекомендуется для салатов и засолки. Посев на рассаду производят в конце апреля. Высадка рассады в грунт в конце мая – начале июня в фазе 3-4 настоящих листьев. Посев непосредственно в грунт – в мае – июне, по схеме 30х70 см. Товарная урожайность до 8,5 кг/кв.м.</t>
        </r>
      </text>
    </comment>
    <comment ref="M237" authorId="1">
      <text>
        <r>
          <rPr>
            <sz val="10"/>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M238" authorId="0">
      <text>
        <r>
          <rPr>
            <sz val="10"/>
            <color indexed="81"/>
            <rFont val="Tahoma"/>
            <family val="2"/>
            <charset val="204"/>
          </rPr>
          <t>Раннеспелый партенокарпический гибрид. Плодоносит на 40-43 день после всходов. Закладывает 3-4 завязи в каждом узле. Зеленцы короткие, массой 80-105 г. Никогда не горчат.  Гибрид хорошо переносит резкие перепады температуры. Благодаря быстрой и обильной отдаче урожая, отлично подходит даже для северных областей.</t>
        </r>
        <r>
          <rPr>
            <sz val="8"/>
            <color indexed="81"/>
            <rFont val="Tahoma"/>
            <family val="2"/>
            <charset val="204"/>
          </rPr>
          <t xml:space="preserve">
</t>
        </r>
      </text>
    </comment>
    <comment ref="M239" authorId="1">
      <text>
        <r>
          <rPr>
            <sz val="8"/>
            <color indexed="81"/>
            <rFont val="Tahoma"/>
            <family val="2"/>
            <charset val="204"/>
          </rPr>
          <t xml:space="preserve">Партенокарпический:не нуждается в опылении пчелами и имеет женский тип цветения. Принцип образования завязей – пучковый.Условия посадки:теплица или открытый воздух. Барабулька считается скороспелым гибридом: плоды можно собирать на 44-49 сутки после всходов.Огурцы имеют такие характеристики: форма – цилиндрическая;шейка плода – короткая; длина – 10-12 см;средняя масса – 90-100 г;цвет – темно-зеленый;кожица обильно покрыта бугорками с белыми шипами;вкус – сочный, без горечи.Куст этого гибрида индетерминантный, в процессе роста на нем образуется много ветвей. Наиболее продуктивен в образовании завязей центральный стебель. Листья – небольшие, зеленые. В среднем одна листовая пазуха образует пучок из 8-12 завязей. С одного куста в первый месяц плодоношения получается до 7 кг огурцов. Общий показатель – до 13 кг/кв.Преимуществами являются:хорошая всхожесть;ранний срок созревания;отличный вкус;устойчивость к мучнистой росе, пероноспорозу, кладоспориозу и другим болезням;длительный срок для сбора урожая – до 2-х месяцев;высокая урожайность;небольшой размер плодов.Еще один плюс Барабульки – универсальность. Кроме консервации и маринования, огурцы отлично подходят для употребления в свежем виде, целиком или в салатах. </t>
        </r>
      </text>
    </comment>
    <comment ref="M240" authorId="1">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M241" authorId="1">
      <text>
        <r>
          <rPr>
            <sz val="8"/>
            <color indexed="81"/>
            <rFont val="Tahoma"/>
            <family val="2"/>
            <charset val="204"/>
          </rPr>
          <t xml:space="preserve">Скороспелый (45-50 дней от всходов до плодоношения) партенокарпический гибрид женского типа цветения.В пазухе листа образуется по 4 завязи. Зеленец небольшой, с плотной мякотью и нежной кожицей, длиной 12-14 см, массой 120-130 г, бугорчатый, белошипый, без горечи. Окраска плодов темно-зеленая, с короткими светлыми полосами.
Использование плодов универсальное (засолка, маринование, приготовление свежих салатов).
Предназначен для выращивания в пленочных теплицах. Посев на рассаду в конце апреля.
Высадка рассады в грунт в конце мая – начале июня в фазе 3-4-х настоящих листьев по схеме 50х50 см.Посев непосредственно в теплицу в середине мая. Обладает уникальной теневыносливостью, прекрасно подходит для выращивания на подоконнике, балконе, лоджии.
С одного растения можно получить ведро (около 8 кг) великолепных хрустящих огурчиков.
</t>
        </r>
      </text>
    </comment>
    <comment ref="M242" authorId="1">
      <text>
        <r>
          <rPr>
            <sz val="8"/>
            <color indexed="81"/>
            <rFont val="Tahoma"/>
            <family val="2"/>
            <charset val="204"/>
          </rPr>
          <t xml:space="preserve">Очень скороспелый (42-45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Зеленец длиной 10-12 см, массой 90-110 г, частобугорчатый, белошипый. В пазухе листа образуется по 5-8 завязей. Плоды темно-зеленой окраски со светлыми полосами до 1/3 плода. Урожайность одного растения 5,5-7,0 кг.Без горечи, с плотной мякотью, хорошо транспортируется.Использование универсальное (салатное, для засолки, маринования).
Отличается ранним обильным урожаем.Гибрид устойчив к настоящей и ложной мучнистой росам и корневым гнилям.Холодостойкий, устойчив к перепадам температур.
</t>
        </r>
      </text>
    </comment>
    <comment ref="M243" authorId="1">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M244" authorId="1">
      <text>
        <r>
          <rPr>
            <sz val="10"/>
            <color indexed="81"/>
            <rFont val="Tahoma"/>
            <family val="2"/>
            <charset val="204"/>
          </rPr>
          <t>Ультраскороспелый, партенокарпический гибрид для выращивания в открытом грунте и под пленочными укрытиями. Период от всходов до плодоношения 38-42 дня. Урожайность высокая – 15-16 кг/м2 . Растения женского типа цветения. Зеленцы длиной 9-10 см, массой 75-85 г, цилиндрической формы, мелкобугорчатые, белошипые. Вкусовые качества отличные. Огурчики сочные, хрустящие, без горечи. Плоды выравнены по размеру и форме. Назначение универсальное – для свежего потребления и консервирования. Гибрид устойчив к корневым гнилям, кладоспориозу, вирусу огуречной мозаики и настоящей мучнистой росе. Посев семян в грунт или на рассаду. Возраст рассады при высадке – 20-30 дней.</t>
        </r>
      </text>
    </comment>
    <comment ref="M245" authorId="0">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M246" authorId="1">
      <text>
        <r>
          <rPr>
            <sz val="10"/>
            <color indexed="81"/>
            <rFont val="Tahoma"/>
            <family val="2"/>
            <charset val="204"/>
          </rPr>
          <t xml:space="preserve">Очень ранний партенокарпический гибрид для открытого грунта, пленочных и стеклянных теплиц. Не нуждается в опылении. Исключительно женского типа цветения. Отличительные свойства: увеличенный период плодоношения, суперурожайность, высокая товарность плодов. Устойчив к вирусу огуречной мозаики, оливковой пятнистости, настоящей мучнистой росе, толерантен к ложной мучнистой росе. Растение среднеплетистое. Зеленец крепкий, хрустящий, мелкобугорчатый, овально-цилиндрический, масса 80-92 г, длина 7,9-9,8 см, соотношение длины к диаметру 3,2:1. Не содержит горечи. Прекрасные вкусовые качества при употреблении в свежем виде, а также при консервировании и засолке. 
</t>
        </r>
      </text>
    </comment>
    <comment ref="M247" authorId="1">
      <text>
        <r>
          <rPr>
            <sz val="8"/>
            <color indexed="81"/>
            <rFont val="Tahoma"/>
            <charset val="1"/>
          </rPr>
          <t xml:space="preserve">Ранний партенокарпический гибрид для о/г и пленочных теплиц. Вступает в плодоношение на 42-45 день от всходов. Цветение букетное, заложение завязей пучковое, по 5-8 шт. (до 12) в каждом узле. Зеленцы массой 75-85 г, опушение белое. Вкус великолепный. Гибрид устойчив к МР, корневым гнилям, клодоспориозу. Урожайность 6-8 кг с растения.
Можно вырастить 20-25-дневную рассаду. Плотность посадки в теплице 2-3 растения на 1 м 2 . Гибрид требует регулярных подкормок. Налив завязей в пучке последовательный,поэтому собирать плоды нужно ежедневно, чтобы питание беспрепятственно поступало к формирующимся плодам.
</t>
        </r>
      </text>
    </comment>
    <comment ref="M248" authorId="1">
      <text>
        <r>
          <rPr>
            <sz val="8"/>
            <color indexed="81"/>
            <rFont val="Tahoma"/>
            <family val="2"/>
            <charset val="204"/>
          </rPr>
          <t>Посадив этот партенокарпический гибрид букетного типа цветения вы всегда будете с большим урожаем! Раннеспелый (40-42 дня от всходов до плодоношения). Подходит для теплиц и открытого грунта. Формирует 3-5 огурчиков в каждом узле. Зеленцы короткие, хрустящие и сочные, никогда не бывают горькими. Гибрид высокоустойчив к грибным инфекциям.</t>
        </r>
      </text>
    </comment>
    <comment ref="M249" authorId="1">
      <text>
        <r>
          <rPr>
            <sz val="8"/>
            <color indexed="81"/>
            <rFont val="Tahoma"/>
            <family val="2"/>
            <charset val="204"/>
          </rPr>
          <t xml:space="preserve">Скороспелый (39-42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10-12 см, массой 90-100 г, бугорки мелкие, расположены часто. В каждой пазухе листа образуется 6-8 завязей. Посев на рассаду производят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Использование плодов универсальное (в свежем виде, засолка, маринование). Гибрид устойчив к настоящей и ложной мучнистым росам, оливковой пятнистости и корневым гнилям. Урожайность 12-13 кг/м? Оптимальная для прорастания семян температура почвы 25-30С.
</t>
        </r>
      </text>
    </comment>
    <comment ref="M250" authorId="1">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M251" authorId="1">
      <text>
        <r>
          <rPr>
            <sz val="8"/>
            <color indexed="81"/>
            <rFont val="Tahoma"/>
            <family val="2"/>
            <charset val="204"/>
          </rPr>
          <t xml:space="preserve">Ранний (40-45 дней от всходов до плодоношения) партенокарпический высокоурожайный гибрид с пучковым заложением завязей. При достаточном питании образует по 6-7 плодов на каждом узле. Предназначен для выращивания в открытом и защищенном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выравненные, цилиндрические (10-12 см), темно-зеленые, массой 70-90 г. Поверхность бугорчатая, опушение белое. Прекрасно подойдут для засолки, маринования и употребления в свежем виде. Гибрид очень популярен благодаря раннему и обильному урожаю зеленцов высокого качества. Обладает устойчивостью к вирусу мозаики огурца, кладоспориозу и мучнистой росе. Урожайность — 8,5-9 кг/м2. 
</t>
        </r>
      </text>
    </comment>
    <comment ref="M252" authorId="0">
      <text>
        <r>
          <rPr>
            <sz val="8"/>
            <color indexed="81"/>
            <rFont val="Tahoma"/>
            <family val="2"/>
            <charset val="204"/>
          </rPr>
          <t>Раннеспелый (45-50 дней от всходов до плодоношения) партенокарпический гибрид с букетным заложением завязей (до 4-5 в одном узле). Растение с мощным ростом, слабоветвистое. Рекомендуется для выращивания в пленочных теплицах. Благодаря теневыносливости подходит для выращивания на балконе, лоджии и в комнатных условиях на подоконнике. Посев на рассаду в конце апреля. Высадка рассады в грунт в конце мая – начале июня в фазе 3-4-х настоящих листьев. Посев непосредственно в грунт – в мае – июне. Растения формируют в один стебель. Схема посадки в теплице — 30х70 см. Плоды цилиндрические, длиной 12-14 см, темно-зеленые, бугорчатые, белошипые, массой 120-130 г. Прекрасно подойдут для засолки, маринования и употребления в свежем виде. Гибрид устойчив к корневым гнилям, мучнистой росе, оливковой пятнистости, относительно устойчив к ложной мучнистой росе. Ценится за высокую урожайность и отличное качество вкусных, ароматных зеленцов. Урожайность — 14-16 кг/м2.</t>
        </r>
        <r>
          <rPr>
            <sz val="8"/>
            <color indexed="81"/>
            <rFont val="Tahoma"/>
            <charset val="204"/>
          </rPr>
          <t xml:space="preserve">
</t>
        </r>
      </text>
    </comment>
    <comment ref="M253" authorId="1">
      <text>
        <r>
          <rPr>
            <sz val="10"/>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M254" authorId="0">
      <text>
        <r>
          <rPr>
            <sz val="8"/>
            <color indexed="81"/>
            <rFont val="Tahoma"/>
            <family val="2"/>
            <charset val="204"/>
          </rPr>
          <t xml:space="preserve">Скороспелый (40-45 дней от всходов до плодоношения) партенокарпический гибрид женского типа цветения и букетного заложения завязей (по 2-3 в узле), предназначен для выращивания в открытом и защищенном грунте. Зеленец цилиндрической формы, темно-зеленый, длиной 12-14 см, массой 130-150 г. Поверхность плода бугорчатая, бугорки среднего размера, расположены часто, опушение белое. Использование плодов универсальное (в свежем виде, засолка, маринование). Гибрид устойчив к настоящей мучнистой росе, оливковой пятнистости, толерантен к ложной мучнистой росе и корневым гнилям. Урожайность 12 кг/м?. Посев на рассаду производят в конце апреля – начале мая. Высадку в грунт —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Схема посадки: 50х50 см. Оптимальная для прорастания семян температура почвы 25-30°C.
</t>
        </r>
      </text>
    </comment>
    <comment ref="M255" authorId="1">
      <text>
        <r>
          <rPr>
            <sz val="8"/>
            <color indexed="81"/>
            <rFont val="Tahoma"/>
            <family val="2"/>
            <charset val="204"/>
          </rPr>
          <t xml:space="preserve">Ультраранний партенокарпический гибрид с букетным типом цветения. От всходов до первого сбора плодов 38-42 дня. Закладывает исключительно женские цветки, по 4-6 шт в узле. Для открытого и защищенного грунта. Зеленцы короткие, длиной 8-10 см, массой 90-105 г. Огурчики отличного вкуса, без горечи. Гибрид устойчив к кладоспориозу, среднеустойчив к ВОМ, МР и ЛМР. Урожайность высокая – 14-15 кг/м 2 .
</t>
        </r>
      </text>
    </comment>
    <comment ref="M256" authorId="0">
      <text>
        <r>
          <rPr>
            <sz val="10"/>
            <color indexed="81"/>
            <rFont val="Tahoma"/>
            <family val="2"/>
            <charset val="204"/>
          </rPr>
          <t>Ультраранний партенокарпический гибрид. Завязи закладывает пучками, как бананы, по 5-8 штук. От всходов до начала плодоношения проходит всего 38-40 дней. Урожайность высокая: в пленочных теплицах – 13-18 кг/м 2 , в открытом грунте – 7-8 кг/м 2 . Короткие, хрустящие, белошипые огурчики массой 80-100 г аппетитны в свежих салатах и подходят для консервирования.</t>
        </r>
        <r>
          <rPr>
            <sz val="8"/>
            <color indexed="81"/>
            <rFont val="Tahoma"/>
            <family val="2"/>
            <charset val="204"/>
          </rPr>
          <t xml:space="preserve">
</t>
        </r>
      </text>
    </comment>
    <comment ref="M257" authorId="1">
      <text>
        <r>
          <rPr>
            <sz val="8"/>
            <color indexed="81"/>
            <rFont val="Tahoma"/>
            <charset val="1"/>
          </rPr>
          <t xml:space="preserve">Один из лучших салатных гибридов! Раннеспелый, партенокарпический, высокоурожайный. Для пленочных теп лиц. Дружно начинает отдавать урожай на 42-45 день после всходов и плодоносит до конца сентября. Растения закладывают по 2-3 завязи в каждом узле. Зеленцы длиной 14-17 см, превосходного вкуса, очень сочные и ароматные. Гибрид неприхотливый, холодостойкий, устойчив к кладоспориозу, ВОМ, МР и ЛМР. Урожайность 20-23 кг/м 2 .
</t>
        </r>
      </text>
    </comment>
    <comment ref="M258" authorId="1">
      <text>
        <r>
          <rPr>
            <sz val="10"/>
            <color indexed="81"/>
            <rFont val="Tahoma"/>
            <family val="2"/>
            <charset val="204"/>
          </rPr>
          <t>Скороспелый (43-48 дней от всходов до плодоношения) партенокарпический гибрид с букетным заложением завязей (до 4-6 в одном узле). Растения сильнорослые, с ограниченным ростом боковых побегов, что облегчает уход и уборку урожая. Предназначен для выращивания в теплицах, под временными укрытиями и в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цилиндрические, зеленые, длиной 10-12 см, с четкими, крупными бугорками, черношипые, массой 110-120 г. Зеленцы красивые, товарные, вкусные, хрустящие, ароматные, хороши в засолке, мариновании и свежих салатах. Гибрид устойчив к настоящей мучнистой росе, относительно устойчив к ложной мучнистой росе и корневым гнилям. Урожайность одного растения 6-7 кг.</t>
        </r>
      </text>
    </comment>
    <comment ref="M259" authorId="1">
      <text>
        <r>
          <rPr>
            <sz val="8"/>
            <color indexed="81"/>
            <rFont val="Tahoma"/>
            <family val="2"/>
            <charset val="204"/>
          </rPr>
          <t xml:space="preserve">Раннеспелый партенокарпический гибрид с исключительно женским типом цветения. 
От всходов до плодоношения 40-45 дней. 
Для выращивания под пленочными укрытиями. 
Растения закладывают по 4-6 завязей в каждом узле. 
Плоды массой 85-100 г, длиной 8-10 см, Ø 3 см, черношипые. 
Вкус отличный, без горечи. 
Гибрид устойчив к BOM, МР, ЛМР. 
Урожайность - 11-13 кг/м².
</t>
        </r>
      </text>
    </comment>
    <comment ref="M260" authorId="1">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M261" authorId="1">
      <text>
        <r>
          <rPr>
            <sz val="8"/>
            <color indexed="81"/>
            <rFont val="Tahoma"/>
            <family val="2"/>
            <charset val="204"/>
          </rPr>
          <t xml:space="preserve">Скороспелый (38-40 дней от всходов до плодоношения) партенокарпический гибрид для пленочных теплиц и открытого грунта.  Первый на грядке порадует богатым урожаем корнишонов высокого качества.  В узле в основном по 2 завязи (до 3-4-х). Плод 12 см, цилиндрический, темно-зеленый со слабыми светлыми полосками, белошипый. Бугорки среднего размера, расположены довольно часто. Гибрид устойчив к настоящей мучнистой росе, оливковой пятнистости и корневым гнилям, толерантен к пероноспорозу. Плоды используют для приготовления свежих салатов, засолки и маринования. 
</t>
        </r>
      </text>
    </comment>
    <comment ref="M262" authorId="1">
      <text>
        <r>
          <rPr>
            <sz val="8"/>
            <color indexed="81"/>
            <rFont val="Tahoma"/>
            <family val="2"/>
            <charset val="204"/>
          </rPr>
          <t xml:space="preserve">Раннеспелый (42-45 дней от всходов до плодоношения) партенокарпический гибрид с букетным заложением завязей (до 5 в одном узле) для выращивания в защищенном и открытом грунте и под временными пленочными укрытиями. Растение мощное, со слабым побегообразованием, что очень удобно для выращивания в теплицах на шпалере, а также облегчает уход и сбор урожая в открытом грунте. Плоды цилиндрические, длиной 11-13 см, темно-зеленые, с частыми средними бугорками, белошипые, массой 110-120 г. Сладкие и ароматные они вкусны в свежих салатах, сохраняют аппетитный хруст при засолке и мариновании. Гибрид дает гарантированно высокий урожай даже в неблагоприятное лето. Урожайность — 15-16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Растения формируют в один стебель. Схема посадки в теплице: 30х70 см.
</t>
        </r>
      </text>
    </comment>
    <comment ref="M263" authorId="0">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теплицу – в середине мая. Схема посадки 50х50 см. Зеленец длиной 10-12 см, диаметром 3,0-3,5 см, массой 90-100 г, бугорчатый, белошипый, без горечи. Можно собирать на пикули и корнишоны. Окраска плода темно-зеленая со светлыми полосами. В пазухе листьев образуется 2-4 завязи (максимум до 6-8 штук). Использование плодов универсальное (в свежем виде, засолка, маринование). Гибрид устойчив к корневым гнилям, настоящей мучнистой росе, вынослив к ложной мучнистой росе. Урожайность одного растения 5,0-7,0 кг.
</t>
        </r>
      </text>
    </comment>
    <comment ref="M264" authorId="0">
      <text>
        <r>
          <rPr>
            <sz val="8"/>
            <color indexed="81"/>
            <rFont val="Tahoma"/>
            <family val="2"/>
            <charset val="204"/>
          </rPr>
          <t xml:space="preserve">Скороспелый (40-43 дня от всходов до плодоношения) партенокарпический гибрид с букетным заложением завязей (до 5 в узле!) для выращивания в теплицах и под временными пленочными укрытиями. Растение женского типа цветения, сильнорослое, с ограниченным ростом боковых побегов, что облегчает уход и сбор урожая. Плоды цилиндрические, длиной 10-12 см, диаметром 3,5-4,0 см, массой 120-130 г, темно-зеленые с частыми бугорками среднего размера, белошипые. Гибрид устойчив к настоящей мучнистой росе, оливковой пятнистости, среднеустойчив к ложной мучнистой росе. Зеленцы отличного вкуса и универсального назначения (засолка, маринование, свежие салаты). Урожайность 14,6-15,8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t>
        </r>
      </text>
    </comment>
    <comment ref="M265" authorId="1">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M266" authorId="1">
      <text>
        <r>
          <rPr>
            <sz val="8"/>
            <color indexed="81"/>
            <rFont val="Tahoma"/>
            <charset val="1"/>
          </rPr>
          <t xml:space="preserve">Холодостойкий партенокарпический сорт огурцов Кадриль f1 отличается прекрасными вкусовыми качествами и дружной отдачей урожая. Сроки созревания относят этот огурец к среднеспелым – на его культивацию уходит 42-46 дней. Кадриль обладает хорошо развитым иммунитетом и неплохо переносит капризы погоды. Рассада его не замерзнет даже при затяжных заморозках, если ее вовремя окучить. Гибрид, идеальный для сбора пикулей и корнишонов. Главные характеристики растения этого сорта:куст – среднего роста, с умеренной ветвистостью и ограниченным развитием боковых плетей;лист сорта – крупный, в форме пятиугольника, волнистый, изумрудно-зеленого цвета;веты – ярко-желтые, мелкие, цветет куст очень бурно, завязи образует букетные – по 4-5 в одной пазухе.Огурец – корнишонного типа, бочковидный, длина – 12-13 см, вес – 90-100 г, диаметр – 3-3,2 см.Кожица – упругая, мелкобугристая, с маленькими шипами и редким белесым опушением, насыщенно-зеленого оттенка.Мякоть зеленца Кадриль – нежная, сочная, кисло-сладкая, с ярко выраженным ароматом, без горечи. Урожайность сорта в теплице – 16-18 кг/м², в открытом грунте – 13-14 кг/м². Огурец не теряет вкуса, плотности и аромата при засолке. 
</t>
        </r>
      </text>
    </comment>
    <comment ref="M267" authorId="1">
      <text>
        <r>
          <rPr>
            <sz val="8"/>
            <color indexed="81"/>
            <rFont val="Tahoma"/>
            <family val="2"/>
            <charset val="204"/>
          </rPr>
          <t xml:space="preserve">Раннеспелый  партенокарпический  гибрид устойчивый  к  пониженной  освещенности и перепадам температур. Позволяет получать большой урожай в любое лето. От всходов до первого сбора огурчиков 45-50 дней. Растения преимущественно женского типа цветения. Наличие небольшого количества мужских цветков позволяет растению самому регулировать нагрузку зеленцами и практически исключает появление искривленных плодов. Огурчики длиной до 50 см, небольшого диаметра, с маленькой семенной камерой, плотные, без пустот и с тонкой кожицей. По вкусу они слаще чем обычные огурцы, с более интенсивным ароматом, никогда не горчат. Идеально подходят для бутербродов и свежих салатов. Гибрид устойчив к основным болезням культуры.Посев семян в грунт или на рассаду. Возраст рассады при высадке – 20-30 дней. Плотность посадки в теплицах 2-3 растения на 1 м2.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t>
        </r>
      </text>
    </comment>
    <comment ref="M268" authorId="1">
      <text>
        <r>
          <rPr>
            <sz val="10"/>
            <color indexed="81"/>
            <rFont val="Tahoma"/>
            <family val="2"/>
            <charset val="204"/>
          </rPr>
          <t>Раннеспелый партенокарпический гибрид с рекордной урожайностью – 19-21 кг/м2. Период от всходов до плодоношения 43-45 дней. Предназначен для выращивания под пленочными укрытиями. Растения сильнорослые, женского типа цветения с выраженной склонностью к пучковому заложению завязей. Зеленцы короткие, цилиндрические, бугорчатые, белошипые, массой 80-100 г.</t>
        </r>
      </text>
    </comment>
    <comment ref="M269" authorId="0">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M270" authorId="1">
      <text>
        <r>
          <rPr>
            <sz val="8"/>
            <color indexed="81"/>
            <rFont val="Tahoma"/>
            <family val="2"/>
            <charset val="204"/>
          </rPr>
          <t xml:space="preserve">Гибрид F1 Кураж скороспелый (36-44 дня от массового появления всходов до начала плодоношения), женского типа цветения, с «букетным» расположением завязей. Растения среднерослые, степень ветвления средняя. В каждом узле образуется по 2-5 завязей, благодаря чему на растении может одновременно наливаться до 20-30 плодов.Зеленец на главном стебле длиной 13-16 см., на боковых побегах - 12-15 см., диаметром 3,5-4,0 см., массой 120-140 г., темно-зеленый, часто бугорчатый, белошипый, универсального назначения. Плоды до 10 дней сохраняют товарные качества в нерегулируемых условиях. Продукция гибрида F1 Кураж успешно конкурирует с продукцией, поступающей из открытого грунта и пленочных теплиц.
</t>
        </r>
      </text>
    </comment>
    <comment ref="M271" authorId="1">
      <text>
        <r>
          <rPr>
            <sz val="10"/>
            <color indexed="81"/>
            <rFont val="Tahoma"/>
            <family val="2"/>
            <charset val="204"/>
          </rPr>
          <t>Ранний самоопыляемый партенокарпический гибрид для открытого грунта, пленочных и стеклянных теплиц. Отличительная черта нового гибрида – высокая урожайность и длительный период плодоношения, высокая товарность плодов. Устойчив к основным болезням огурца: вирусу огуречной мозаики, настоящей мучнистой росе, оливковой пятнистости, толерантен к ложной мучнистой росе. Растение среднеплетистое. Зеленцы корнишонного типа с маленькими семенными камерами, мелко-бугорчатые, овально-цилиндрической формы. Масса зеленца 70-95 г, длина 7,8-9,9 см, соотношение длины к диаметру 3,1:1. Отличается великолепными вкусовыми качествами в свежем виде, при консервировании и засолке. Горечи не содержит.</t>
        </r>
      </text>
    </comment>
    <comment ref="M272" authorId="1">
      <text>
        <r>
          <rPr>
            <sz val="10"/>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M273" authorId="0">
      <text>
        <r>
          <rPr>
            <sz val="8"/>
            <color indexed="81"/>
            <rFont val="Tahoma"/>
            <family val="2"/>
            <charset val="204"/>
          </rPr>
          <t xml:space="preserve">Скороспелый (38-42 дня от всходов до плодоношения) партенокарпический гибрид женского типа цветения, предназначен для выращивания в открытом и защищенном грунте. Зеленец цилиндрической формы длиной 7-9 см, массой 80-90 г, бугорки средние, расположены часто. В каждой пазухе листа образуется 7-10 завязей. Посев на рассаду в конце апреля – начале мая. Высадку в грунт производят в конце мая – начале июня в фазе двух-трех настоящих листьев под временные пленочные укрытия. Посев в открытый грунт производится в конце мая – в начале июня. Рекомендуется для сбора пикулей и корнишонов, для получения высококачественных консервов. Для получения пикулей – сбор производят ежедневно, корнишонов – через день. Нерегулярные сборы урожая приводит к утолщению плодов. Гибрид устойчив к настоящей и ложной мучнистым росам, оливковой пятнистости и корневым гнилям. Урожайность 10,5-11,5 кг/м2 Оптимальная для прорастания семян температура почвы 25-30 °C.
</t>
        </r>
      </text>
    </comment>
    <comment ref="M274" authorId="1">
      <text>
        <r>
          <rPr>
            <sz val="10"/>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M275" authorId="0">
      <text>
        <r>
          <rPr>
            <sz val="8"/>
            <color indexed="81"/>
            <rFont val="Tahoma"/>
            <family val="2"/>
            <charset val="204"/>
          </rPr>
          <t xml:space="preserve">Скороспелый партенокарпический гибрид для выращивания в пленочных укрытиях. Период от всходов до плодоношения 40-43 дня. Урожайность высокая – 15-17 кг/ м2. Растения сильнорослые, женского типа цветения. Закладывают от 2 до 6 завязей в каждом узле. Зеленцы цилиндрические, длиной 11-14 см, массой 100-130 г, среднебугорчатые, с белым опушением. Вкус замечательный, огурчики сочные, без горечи. Остаются плотными и хрустящими при солении и мариновании. Отличаются высокими товарными качествами, которые сохраняют до 10 дней после съема. Гибрид относительно устойчив к основным заболеваниям огурца. 
</t>
        </r>
      </text>
    </comment>
    <comment ref="M276" authorId="1">
      <text>
        <r>
          <rPr>
            <sz val="10"/>
            <color indexed="81"/>
            <rFont val="Tahoma"/>
            <family val="2"/>
            <charset val="204"/>
          </rPr>
          <t>Новый очень ранний самоопыляемый партенокарпический гибрид. Для открытого грунта, пленочных укрытий и стеклянных теплиц. Отличается очень высокой урожайностью, длительным периодом плодоношения и товарностью плодов. Очень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средних размеров. Зеленцы крупнобугорчатые, насыщенно-зеленые, овально- цилиндрической формы. Масса зеленца – 80-95г, длина 7,5-9 см, соотношение длины к диаметру – 3,3:1. Вкусовые качества превосходные, горечи не содержит. Рекомендован для употребления в свежем виде, консервирования и засолки.</t>
        </r>
      </text>
    </comment>
    <comment ref="M277" authorId="1">
      <text>
        <r>
          <rPr>
            <sz val="8"/>
            <color indexed="81"/>
            <rFont val="Tahoma"/>
            <family val="2"/>
            <charset val="204"/>
          </rPr>
          <t xml:space="preserve">Раннеспелый, высокоурожайный партенокарпический гибрид, от всходов до плодоношения 43-45 дней. Для открытого грунта и пленочных укрытий.
Растение среднеплетистое, с пучковым образованием завязей. Зеленец цилиндрический, частобугорчатый, белошипый, генетически без горечи, не перерастает. Гибрид очень скороспелый, а это значит, что на Вашем столе рано появятся свежие огурцы. Из них можно приготовить и вкусные салаты, и получить хорошие консервы на зиму. Благодаря лежкости и транспортабельности плодов, дачники могут не опасаться за их качество при перевозке на большие расстояния.
</t>
        </r>
      </text>
    </comment>
    <comment ref="M278" authorId="1">
      <text>
        <r>
          <rPr>
            <sz val="10"/>
            <color indexed="81"/>
            <rFont val="Tahoma"/>
            <family val="2"/>
            <charset val="204"/>
          </rPr>
          <t>Маменькин любимчик F1 от компании «Гавриш» имеет детерминантные кусты небольших размеров. Он несильно ветвится и скудно облиствен. Образование завязей пучковое, по 3-7 штук в пучке. Цветки практически не дают пустоцветов, они женского типа, партенокарпические, то есть завязывают плоды без опыления насекомыми. Благодаря этому сорт подходит для закрытых теплиц, но его выращивают и в открытом грунте.Первый урожай собирают через 45-50 суток после появления ростков. Плоды короткие, корнишонного типа, по 8-10 см. Их масса – 90-110 г. Кожица плотная, покрыта крупными бугорками с черными шипами. Мякоть тоже плотная, хрустящая, сочная и ароматная. Плоды используются для засолки и свежих блюд.</t>
        </r>
      </text>
    </comment>
    <comment ref="M279" authorId="0">
      <text>
        <r>
          <rPr>
            <sz val="8"/>
            <color indexed="81"/>
            <rFont val="Tahoma"/>
            <family val="2"/>
            <charset val="204"/>
          </rPr>
          <t xml:space="preserve">Раннеспелый партенокарпический (не требует опыления) гибрид голландской селекции для выращивания в теплицах и открытом грунте. Растение среднерослое, при достаточном питании в каждом узле формируется до 6-7 завязей. Плоды, темно-зеленые, бугорчатые, с белыми шипами, длиной 8-10 см. Рекомендуются для употребления в свежем виде, засолки и маринования. Достоинства: вкусные, хрустящие корнишоны дружно созревают и не перерастают, гибрид устойчив к основным заболеваниям огурцов и неблагоприятным условиям выращивания.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
</t>
        </r>
      </text>
    </comment>
    <comment ref="M280" authorId="0">
      <text>
        <r>
          <rPr>
            <sz val="9"/>
            <color indexed="81"/>
            <rFont val="Tahoma"/>
            <family val="2"/>
            <charset val="204"/>
          </rPr>
          <t>Суперскороспелый (37-39 дней от всходов до плодоношения) высокоурожайный партенокарпический гибрид с пучковым заложением завязей. При достаточном питании растение формирует до 6-7 плодов в каждом узле. Рекомендуется для выращивания в открытом грунте и под пленочными укрытиями.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Плоды цилиндрические, выравненные, длиной 8-9 см, темно-зеленые, бугорчатые, белошипые, без горечи, созревают очень рано и дружно. Идеальны для засолки и употребления в свежем виде. Гибрид устойчив к вирусу огуречной мозаики, настоящей и ложной мучнистой росе, кладоспориозу. Ценится за «взрывную» урожайность ранннеспелых зеленцов с высокими вкусовыми и товарными качествами. Урожайность — 10-11 кг/м2.</t>
        </r>
        <r>
          <rPr>
            <sz val="8"/>
            <color indexed="81"/>
            <rFont val="Tahoma"/>
            <family val="2"/>
            <charset val="204"/>
          </rPr>
          <t xml:space="preserve">
</t>
        </r>
      </text>
    </comment>
    <comment ref="M281" authorId="1">
      <text>
        <r>
          <rPr>
            <sz val="8"/>
            <color indexed="81"/>
            <rFont val="Tahoma"/>
            <family val="2"/>
            <charset val="204"/>
          </rPr>
          <t xml:space="preserve">Ультраскороспелый, партенокарпический гибрид корнишонного типа. Первые плоды снимают на 38-40 день после всходов. Растения отличаются слабым ветвлением, что значительно упрощает уход за посадками и сбор урожая. Закладывают 2-4 завязи в каждом узле. Зеленцы короткие, выравненные, не деформируются, не желтеют и не перерастают. Гибрид хорошо переносит похолодания и продолжительную жару. Устойчив к основным болезням культуры. Урожайность высокая.
</t>
        </r>
      </text>
    </comment>
    <comment ref="M282" authorId="0">
      <text>
        <r>
          <rPr>
            <sz val="8"/>
            <color indexed="81"/>
            <rFont val="Tahoma"/>
            <family val="2"/>
            <charset val="204"/>
          </rPr>
          <t xml:space="preserve">Очень красивые плоды имеет гибрид F1 Мурашка - короткие, с крупными широкими бугорками, черношипые. Гибрид скороспелый (43-48 дней от всходов до плодоношения), партенокарпический, женского типа цветения. в каждой пазухе образуется 4 - 6 завязей. Плоды обладают высокими засолочными качествами. Гибрид F1 Мурашка можно выращивать как в защищенном, так и в открытом грунте. Гибрид устойчив к заболеваниям. Урожайность 6 - 7 кг/раст. Плотность посадки 2,5 - 3,0 раст/м2
</t>
        </r>
      </text>
    </comment>
    <comment ref="M283" authorId="1">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M284" authorId="1">
      <text>
        <r>
          <rPr>
            <sz val="10"/>
            <color indexed="81"/>
            <rFont val="Tahoma"/>
            <family val="2"/>
            <charset val="204"/>
          </rPr>
          <t>Скороспелый (40-43 дня от всходов до плодоношения) партенокарпический гибрид с букетным заложением завязей (2-3 в узле) для выращивания в теплицах, под временными пленочными укрытиями, на балконах и лоджиях.
Растение сильнорослое, средневетвистое, женского типа цветения. Плоды цилиндрические, длиной 12-14 см, диаметром 3,5-4,0 см, массой 130-150 г, темно-зеленые, с бугорками среднего размера, белошипые.
Гибрид дает высокие урожаи даже при неблагоприятных условиях выращивания.
Урожайность 15,2-16,1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t>
        </r>
      </text>
    </comment>
    <comment ref="M285" authorId="0">
      <text>
        <r>
          <rPr>
            <sz val="9"/>
            <color indexed="81"/>
            <rFont val="Tahoma"/>
            <family val="2"/>
            <charset val="204"/>
          </rPr>
          <t>Ранний (от всходов до плодоношения 39-41 день) партенокарпический (не требует опыления) гибрид голландской селекции для выращивания в теплицах и открытом грунте. Растение мощное, в каждом узле формируется по 3-6 завязей. Плоды, зеленые, среднебугорчатые, белошипые, длиной 6-9 см, для засолки, маринования и приготовления салатов. Гибрид устойчив к оливковой пятнистости, ВТМ, мучнистой росе и кладоспориозу. Урожайность 12-15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t>
        </r>
        <r>
          <rPr>
            <sz val="8"/>
            <color indexed="81"/>
            <rFont val="Tahoma"/>
            <family val="2"/>
            <charset val="204"/>
          </rPr>
          <t xml:space="preserve">
</t>
        </r>
      </text>
    </comment>
    <comment ref="M286" authorId="0">
      <text>
        <r>
          <rPr>
            <sz val="9"/>
            <color indexed="81"/>
            <rFont val="Tahoma"/>
            <family val="2"/>
            <charset val="204"/>
          </rPr>
          <t>Ранний (от всходов до плодоношения 40-42 дня) партенокарпический (не требует опыления) гибрид зарубежной селекции для выращивания в теплицах и открытом грунте. Растение сильнорослое, в каждом узле формируется по 2-3 завязи. Плоды, темно-зеленые, среднебугорчатые, белошипые, длиной 6-9 см, массой 60-80 г, универсального назначения (для приготовления салатов, засолки и маринования). Гибрид обладает комплексной устойчивостью к болезням огурцов. Урожайность 12-15 кг/м2. Посев на рассаду — в конце апреля. Высадка рассады в грунт — в конце мая – начале июня в фазе 3-4-х настоящих листьев. Посев непосредственно в грунт – в мае – июне. Схема посадки: 30х70 см. Необходим регулярный сбор плодов (2-3 раза в неделю).</t>
        </r>
        <r>
          <rPr>
            <sz val="8"/>
            <color indexed="81"/>
            <rFont val="Tahoma"/>
            <charset val="204"/>
          </rPr>
          <t xml:space="preserve">
</t>
        </r>
      </text>
    </comment>
    <comment ref="M287" authorId="0">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Гибрид холодостойкий, обладает комплексной устойчивостью к основным заболеваниям огурца. Плодоносит до самых холодов. Урожайность одного растения 5,5-6,5 кг.
</t>
        </r>
      </text>
    </comment>
    <comment ref="M288" authorId="0">
      <text>
        <r>
          <rPr>
            <sz val="8"/>
            <color indexed="81"/>
            <rFont val="Tahoma"/>
            <family val="2"/>
            <charset val="204"/>
          </rPr>
          <t xml:space="preserve">Скороспелый (43-48 дней от всходов до плодоношения) партенокарпический гибрид преимущественно женского типа цветения, предназначен для выращивания в открытом и защищенном грунте, а также под временными пленочными укрытиями. Растение среднерослое, со слабой степенью ветвления. Гибрид отличается дружной отдачей урожая, благодаря очень большим букетам завязей в узлах на главном побеге (до 8-10 штук). Зеленец длиной 10-12 см, массой 90-100 г, частобугорчатый, белошипый. Использование плодов универсальное (в свежем виде, для маринования, засолки). Гибрид относительно устойчив к настоящей и ложной мучнистой росе. Урожайность одного растения 6,0-7,0 кг. Оптимальная для прорастания семян температура почвы 25-30 о С.
</t>
        </r>
      </text>
    </comment>
    <comment ref="M289" authorId="1">
      <text>
        <r>
          <rPr>
            <sz val="8"/>
            <color indexed="81"/>
            <rFont val="Tahoma"/>
            <family val="2"/>
            <charset val="204"/>
          </rPr>
          <t xml:space="preserve">Раннеспелый, суперурожайный партенокарпический гибрид с пучковым заложением завязей (4-6 шт в каждом узле). Первые огурчики можно снимать уже на 40-42 день после всходов. Зеленцы длиной 8-10 см, белошипые, очень сочные и хрустящие. Отлично подходят для засолки и консервирования, оставаясь плотными и упругими. Урожайность – 15-17 кг/м2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каждые 2-3 дня.  
</t>
        </r>
      </text>
    </comment>
    <comment ref="M290" authorId="1">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M291" authorId="0">
      <text>
        <r>
          <rPr>
            <sz val="8"/>
            <color indexed="81"/>
            <rFont val="Tahoma"/>
            <family val="2"/>
            <charset val="204"/>
          </rPr>
          <t xml:space="preserve">Новый скороспелый партенокарпический гибрид огурца (45-48 дней от всходов до плодоношения), женского типа цветения, предназначен для выращивания в пленочных теплицах. Растение сильнорослое, длина главного побега до 3,0-3,5 м. В узлах формируется по 2-4 завязи (до 6-8 штук). Зеленец длиной 10-12 см, диаметром 3,0-3,5 см, массой 90-110 г, бугорчатый. Окраска плода темно-зеленая со светлыми полосами, белошипый. Вкусовые качества плодов высокие, использование универсальное. Гибрид устойчив к корневым гнилям, настоящей мучнистой росе, вынослив к ложной мучнистой росе. Плотность посадки 2,5-3,0 раст/м2. Урожайность 6-8 кг/раст.
</t>
        </r>
      </text>
    </comment>
    <comment ref="M292" authorId="0">
      <text>
        <r>
          <rPr>
            <sz val="10"/>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charset val="204"/>
          </rPr>
          <t xml:space="preserve">
</t>
        </r>
      </text>
    </comment>
    <comment ref="M293" authorId="1">
      <text>
        <r>
          <rPr>
            <sz val="8"/>
            <color indexed="81"/>
            <rFont val="Tahoma"/>
            <family val="2"/>
            <charset val="204"/>
          </rPr>
          <t xml:space="preserve">Очень ранний самоопыляемый партенокарпический гибрид для от крытого грунта, пленочных укрытий и стеклянных теплиц. Гибрид отличается не прихотливостью, высокой урожайностью и долгим периодом плодоношения. Устойчив к основным болезням огурца: вирусу огуречной мозаики, настоящей мучнистой росе, оливковой пятнистости, высоко толерантен к ложной мучнистой росе. Плети растения средней длины. Корнишоны с маленькими семенными камерами, крупно бугорчатые, с небольшим количеством бугорков, насыщенно-зеленые, овально-цилиндрической формы. Зеленцы крепкие, хрустящие, массой 60-80 г, длиной 8,5-10,5 см, соотношение длины к диаметру – 3,1:1. Очень вкусные, хрустящие в свежем и консервированных виде, а так же в засолке. Абсолютно лишены горечи.
</t>
        </r>
      </text>
    </comment>
    <comment ref="M294" authorId="1">
      <text>
        <r>
          <rPr>
            <sz val="10"/>
            <color indexed="81"/>
            <rFont val="Tahoma"/>
            <family val="2"/>
            <charset val="204"/>
          </rPr>
          <t>Скороспелый салатный партенокарпический гибрид женского типа цветения. Предназначен для выращивания в защищенном и открытом грунте. Ветвление среднее. В узлах формируется по 1-2 завязи. Зеленцы длиной 14-18 см, тёмного зелёного цвета среднебугорчатые, белошипые, со средним опушением, в нижней трети белые полосы, удлинённо-цилиндрической формы</t>
        </r>
      </text>
    </comment>
    <comment ref="M295" authorId="1">
      <text>
        <r>
          <rPr>
            <sz val="8"/>
            <color indexed="81"/>
            <rFont val="Tahoma"/>
            <family val="2"/>
            <charset val="204"/>
          </rPr>
          <t xml:space="preserve">Новый быстрорастущий гибрид китайского сортотипа. Партенокарпический. Небольшое количество мужских цветков помогает растению регулировать нагрузку урожаем и способствует формированию ровных плодов. Ранний, от всходов до сбора первых плодов 38-40 дней. Растения сильнорослые, длинноплетистые, с крупными листьями. Гибрид высокоустойчив к жаре, низким плюсовым температурам, комплексу болезней тыквенных культур. Хорошо выносит небольшое затенение. Период плодоношения продленный – до октября. Плоды массой 200-250 г, крупнобугорчатые, с тонкой кожурой и маленькой семенной камерой. Мякоть хрустящая, вкус сладковатый. Урожайность 20-25 кг/м 2 .Гибрид рекомендуется выращивать на шпалере: в средней полосе в защищенном грунте, в южных регионах – в открытом. Плотность посадки не более двух растений на 1 м 2 .
</t>
        </r>
      </text>
    </comment>
    <comment ref="M296" authorId="0">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M297" authorId="1">
      <text>
        <r>
          <rPr>
            <sz val="8"/>
            <color indexed="81"/>
            <rFont val="Tahoma"/>
            <family val="2"/>
            <charset val="204"/>
          </rPr>
          <t xml:space="preserve">Скороспелый (46-48 дней от всходов до плодоношения) партенокарпический гибрид с букетным расположением завязей (максимально 10-12 цветков в пазухе!). Предназначен для выращивания в открытом и защищенном грунте. Зеленец длиной 10-11 см, массой 90-100 г, частобугорчатый, белошипый, без горечи. Плоды темно-зеленой окраски со светлыми полосами. Использование плодов универсальное. Гибрид отличается ранним, обильным и продолжительным плодоношением, устойчив к настоящей и ложной мучнистой росе, корневым гнилям. Урожайность одного растения 5,4-7,2 кг.
</t>
        </r>
      </text>
    </comment>
    <comment ref="M298" authorId="0">
      <text>
        <r>
          <rPr>
            <sz val="10"/>
            <color indexed="81"/>
            <rFont val="Tahoma"/>
            <family val="2"/>
            <charset val="204"/>
          </rPr>
          <t xml:space="preserve">Высокоурожайный (13-14 кг/м2) среднеспелый партенокарпический гибрид для выращивания в открытом грунте и под пленочными укрытиями. Вступает в плодоношение на 53-55 день после полных всходов. Растение женского типа цветения, в одном узле формируется до 3-х плодов. Огурчики цилиндрической формы, мелкобугорчатые, белошипые, длиной 7-11 см, массой 85-95 г. Вкус отличный, без горечи. Идеально подходят для всех способов засолки и консервирования. Гибрид устойчив к кладоспорозу, ВОМ, МР и ЛМР. </t>
        </r>
        <r>
          <rPr>
            <sz val="8"/>
            <color indexed="81"/>
            <rFont val="Tahoma"/>
            <family val="2"/>
            <charset val="204"/>
          </rPr>
          <t xml:space="preserve">
</t>
        </r>
      </text>
    </comment>
    <comment ref="M299" authorId="0">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M300" authorId="1">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M302" authorId="1">
      <text>
        <r>
          <rPr>
            <sz val="10"/>
            <color indexed="81"/>
            <rFont val="Tahoma"/>
            <family val="2"/>
            <charset val="204"/>
          </rPr>
          <t xml:space="preserve">Сорт ранний, от всходов до технической спелости – 115-120 дней. Предназначен для выращивания в открытом грунте и пленочных теплицах. Растение высотой до 80 см, полураскидистое. Плоды узкоконусовидные, ароматные, очень длинные, в биологической спелости темно-красные. Средняя масса товарного плода 90 г, толщина стенок 4-5 мм. Урожайность – 2,5-3,5 кг/м2. Вкус острый. В свежем и сушеном виде используют в качестве приправы к блюдам в домашней кулинарии и как специю при консервировании. Выращивайте сорт с пространственной изоляцией от сладких перцев. </t>
        </r>
      </text>
    </comment>
    <comment ref="M303" authorId="1">
      <text>
        <r>
          <rPr>
            <sz val="8"/>
            <color indexed="81"/>
            <rFont val="Tahoma"/>
            <family val="2"/>
            <charset val="204"/>
          </rPr>
          <t>Раннеспелая, высокоурожайная смесь острых перцев. В неё входят сорта Венгерский желтый и Копье индейца. Для выращивания в открытом грунте и под пленочными укрытиями. От всходов до первого сбора 100-110 дней. Растения высотой от 50 до 130 см. Плоды массой 10-60 г, полуострого и острого вкуса, с сильным перечным ароматом. Толщина стенок 2-4 мм. Используются в свежем, сушеном и молотом виде как приправа в домашней кулинарии.</t>
        </r>
      </text>
    </comment>
    <comment ref="M304" authorId="1">
      <text>
        <r>
          <rPr>
            <sz val="8"/>
            <color indexed="81"/>
            <rFont val="Tahoma"/>
            <charset val="1"/>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M305" authorId="1">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Сеянцы пикируют в фазе одного настоящего листа. Сорт выращивают на шпалере с формированием в 1-2 стебля или с подвязкой к кольям. Нужна пространственная изоляция от перца сладких сортов. </t>
        </r>
      </text>
    </comment>
    <comment ref="M306" authorId="1">
      <text>
        <r>
          <rPr>
            <sz val="8"/>
            <color indexed="81"/>
            <rFont val="Tahoma"/>
            <family val="2"/>
            <charset val="204"/>
          </rPr>
          <t xml:space="preserve">Новый, 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120 г. Толщина стенки 5-6 мм. Использование универсальное – салатное, консервное: маринование, фарширование, приготовление  «лечо». Урожайность 9,5 кг/м2. Сорт устойчив к пониженным температурам. Формирует стабильный урожай в холодное лето.
Выращивается рассадным способом. Рассаду высаживают в возрасте 60-70 дней, размещая на 1 кв.м 3-4 растения. Сорт выращивают на шпалере с формированием в 2 стебля.
</t>
        </r>
      </text>
    </comment>
    <comment ref="M307" authorId="1">
      <text>
        <r>
          <rPr>
            <sz val="8"/>
            <color indexed="81"/>
            <rFont val="Tahoma"/>
            <charset val="1"/>
          </rPr>
          <t xml:space="preserve">Надежный, проверенный временем отечественный сорт. Раннеспелый, для открытого грунта и пленочных укрытий (от всходов до технической спелости 100 дней). Растения средней высоты, компактные, сильнооблиственные. Урожайность под пленочными укрытиями свыше 10 кг/м2. Плоды мясистые (толщина стенки 5-7 мм), массой в среднем 120 г, 3-4-хгнездные, направлены вниз, созревают из темно-зеленых в технической спелости в красные в биологической. Использование универсальное: в свежем виде, в домашней кулинарии, для консервирования.
</t>
        </r>
      </text>
    </comment>
    <comment ref="M308" authorId="0">
      <text>
        <r>
          <rPr>
            <sz val="9"/>
            <color indexed="81"/>
            <rFont val="Tahoma"/>
            <family val="2"/>
            <charset val="204"/>
          </rPr>
          <t xml:space="preserve">Крупноплодный раннеспелый сорт, от массовых всходов до плодоношения 105-115 дней. Урожайность высокая, 7-8 кг/м2. Растения средней высоты, крепкие, полураскидистые, одновременно завязывают 6-8 плодов. Перцы прямоугольной формы, массой 260-280 г, мясистые, (толщина стенок 7-8 мм). Плоды отличного вкуса, сладкие и сочные, с приятным ароматом. Используется для потребления в свежем виде, не заменим для до- машней кулинарии и консервирования. </t>
        </r>
        <r>
          <rPr>
            <sz val="8"/>
            <color indexed="81"/>
            <rFont val="Tahoma"/>
            <charset val="204"/>
          </rPr>
          <t xml:space="preserve">
</t>
        </r>
      </text>
    </comment>
    <comment ref="M309" authorId="1">
      <text>
        <r>
          <rPr>
            <sz val="10"/>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M310" authorId="0">
      <text>
        <r>
          <rPr>
            <sz val="10"/>
            <color indexed="81"/>
            <rFont val="Tahoma"/>
            <family val="2"/>
            <charset val="204"/>
          </rPr>
          <t>Популярный раннеспелый сорт с очень вкусными и красивыми плодами. Первый урожай собирают на 110-115 день после всходов. Растения в открытом грунте компактные, высотой 50 см, в теплице более раскидистые – до 100 см. Перцы крупные, массой 150-200 г, с толстыми сочными стенками толщиной 7-8 мм, сладкие и ароматные. Сорт устойчив к болезням, хорошо переносит понижение температуры и недостаток освещенности. Плодоносит долго, до первых заморозков. По урожайности не уступает гибридам, стабильно формируя 7-8 кг/м 2 .</t>
        </r>
        <r>
          <rPr>
            <sz val="8"/>
            <color indexed="81"/>
            <rFont val="Tahoma"/>
            <family val="2"/>
            <charset val="204"/>
          </rPr>
          <t xml:space="preserve">
 </t>
        </r>
        <r>
          <rPr>
            <sz val="8"/>
            <color indexed="81"/>
            <rFont val="Tahoma"/>
            <charset val="204"/>
          </rPr>
          <t xml:space="preserve">
</t>
        </r>
      </text>
    </comment>
    <comment ref="M311" authorId="1">
      <text>
        <r>
          <rPr>
            <sz val="8"/>
            <color indexed="81"/>
            <rFont val="Tahoma"/>
            <family val="2"/>
            <charset val="204"/>
          </rPr>
          <t xml:space="preserve">Крупноплодный, раннеспелый, сорт. От всходов до технической спелости 80-90 дней. Для пленочных укрытий и теплиц. Растения средней высоты, полураскидистые. Плоды массой 250-300 г, толщина стенок 7-8 мм. Вкусовые качества отличные, перцы сладкие, ароматные. Подходят для различной кулинарии, маринования и замораживания. Урожайность высокая 5-6 кг/м2.Посев. Выращивают рассадным способом. Рассаду высаживают в возрасте 60-70 дней, разме-щая на 1 м2 3-4 растения. В теплице сорт выращивают на шпалере с формированием в 2 стебля. Растениям необходимы регулярные поливы, прополки, рыхления и подкормки. 
</t>
        </r>
      </text>
    </comment>
    <comment ref="M312" authorId="1">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M313" authorId="1">
      <text>
        <r>
          <rPr>
            <sz val="8"/>
            <color indexed="81"/>
            <rFont val="Tahoma"/>
            <family val="2"/>
            <charset val="204"/>
          </rPr>
          <t xml:space="preserve">Раннеспелый урожайный сорт для открытого грунта и пленочных укрытий (90-110 дней от всходов до технической спелости). Растения высотой до 80 см, мощные, крепкие, с хорошей завязываемостью плодов. Плоды крупные, мясистые (толщина стенки 7-8мм), массой до 200г, кубовидные, пониклые, созревают из светло-зеленых в технической спелости в темно-красные в биологической. Отличные вкусовые качества свежих плодов и консервированной продукции. Хорошо хранится, пригоден к длительной транспортировке. Устойчив к болезням культуры.
</t>
        </r>
      </text>
    </comment>
    <comment ref="M314" authorId="1">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M315" authorId="1">
      <text>
        <r>
          <rPr>
            <sz val="8"/>
            <color indexed="81"/>
            <rFont val="Tahoma"/>
            <family val="2"/>
            <charset val="204"/>
          </rPr>
          <t xml:space="preserve">Среднеспелый сорт с отличными вкусовыми качествами и необычными плодами. Период от всходов до начала плодоношения 120-140 дней. Рекомендуется для открытого грунта и пленочных укрытий. Растения полураскидистые, в теплице высотой 80-90 см. Перцы похожи на маленькие тыковки, массой 150-170 г, с очень толстыми сочными стенками 8-9 мм. Степень ребристости плодов может быть различной. Сорт великолепно подходит для употребления в свежем виде, порционной подачи, фарширования и консервирования. Урожайность в теплице 6-8 кг/м2.
</t>
        </r>
      </text>
    </comment>
    <comment ref="M316" authorId="1">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M317" authorId="1">
      <text>
        <r>
          <rPr>
            <sz val="10"/>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M318" authorId="1">
      <text>
        <r>
          <rPr>
            <sz val="8"/>
            <color indexed="81"/>
            <rFont val="Tahoma"/>
            <family val="2"/>
            <charset val="204"/>
          </rPr>
          <t xml:space="preserve">Характеристики и описание сорта перца Какаду: среднеспелый сорт;  от появления ростков до сбора урожая проходит 130-135 дней;    высота до 1,5 м; раскидистый куст.Плоды сорта Какаду обладают рядом особенностей:масса до 500 г;вытянутая, немного изогнутая форма; насыщенный красный или желтый цвет;длина до 30 см;  толщина стенок 6-8 мм;ароматная, сладкая мякоть;урожайность с куста – до 3 кг.Сорт Какаду используется в свежем виде для приготовления первых блюд, гарниров, салатов и закусок. Его добавляют в домашние заготовки при мариновании, лечо и соусы.
</t>
        </r>
      </text>
    </comment>
    <comment ref="M319" authorId="1">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M320" authorId="1">
      <text>
        <r>
          <rPr>
            <sz val="10"/>
            <color indexed="81"/>
            <rFont val="Tahoma"/>
            <family val="2"/>
            <charset val="204"/>
          </rPr>
          <t>Очень красивый раннеспелый гибрид с толстостенными плодами.Высота растения: 60 см.Толщина стенки плода: 10 мм.Период от всходов до начала созревания: 115-120 дней.Кусты сомкнутые, полуштамбовые, высотой 50-60 см.
Плоды крупные, в технической спелости темно-зеленые, в биологической - темно-красные, глянцевые.При хорошей агротехнике толщина стенки может достигать 1 см, а масса плода -250 г. Эти сочные, ароматные и хрустящие перчики очень вкусны, да и в заготовках не подведут.Благодаря раннеспелости растения успешно плодоносят не только в теплицах и парниках, но и в открытом грунте.Гибрид устойчив к комплексу вирусных болезней.Урожайность 7-8 кг/м².</t>
        </r>
      </text>
    </comment>
    <comment ref="M321" authorId="1">
      <text>
        <r>
          <rPr>
            <sz val="8"/>
            <color indexed="81"/>
            <rFont val="Tahoma"/>
            <charset val="1"/>
          </rPr>
          <t xml:space="preserve">Крупноплодный гибрид для открытого грунта и теплиц. Раннеспелый, вступает в плодоношение через 100-105 дней от всходов. Растения высотой 1-1,2 м. Отлично завязывают плоды и в прохладных, и в жарких условиях. Перцы массой 200-300 г, толщина стенок 9-10 мм. Вкус превосходный. Легкий в выращивании и очень продуктивный гибрид. Щедро одарит заботливого огородника богатым урожаем даже в открытом грунте – до 8 кг/м2. Устойчив к ВТМ, фузариозному увяданию и альтернариозу.
</t>
        </r>
      </text>
    </comment>
    <comment ref="M322" authorId="0">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charset val="204"/>
          </rPr>
          <t xml:space="preserve">
</t>
        </r>
      </text>
    </comment>
    <comment ref="M323" authorId="1">
      <text>
        <r>
          <rPr>
            <sz val="10"/>
            <color indexed="81"/>
            <rFont val="Tahoma"/>
            <family val="2"/>
            <charset val="204"/>
          </rPr>
          <t>Кубышка – неприхотливый перец, устойчив к похолоданиям, поэтому отлично растет как в теплице, так и в открытом грунте. Сорт раннеспелый, созревает через 120 дней после появления первых всходов. Куст раскидистый, достигает 100–120 см в высоту.
Особенность этого сорта – в плодах содержится больше витаминов и микроэлементов, чем в других сортах. Особенно богат этот перец бета-каротином и витамином С.
Плоды Кубышка вырастают большими. Вес доходит до 260 гр. Сам плод красного цвета. Характеристика вкусовых качеств плода довольно хороша. Кожура тонкая, мякоть мягкая и сочная. Внутри перца много семян. Плоды Кубышка пригодны для консервации, приготовления лечо, фаршировки и прямого употребления.</t>
        </r>
      </text>
    </comment>
    <comment ref="M324" authorId="1">
      <text>
        <r>
          <rPr>
            <sz val="8"/>
            <color indexed="81"/>
            <rFont val="Tahoma"/>
            <family val="2"/>
            <charset val="204"/>
          </rPr>
          <t>Ценный крупноплодный гибрид с прекрасным сладким вкусом. Достоин почетного места в пленочных теплицах средней полосы, в открытом грунте южных регионов; рекомендуется также для продленного оборота в остекленных зимних теплицах. Скороспелый, от всходов до начала плодоношения около 100 дней. Растения индетерминантные, полураскидистые, высотой более 1 м. Неприхотливые, отличаются хорошей завязываемостью плодов в самых различных условиях. Средняя масса плодов 180-200 г, толщина стенки 6-8 мм. Урожайность высокая: под пленкой – 8,5-9 кг/м2, в зимних теплицах – 12-18 кг/м2.</t>
        </r>
      </text>
    </comment>
    <comment ref="M325" authorId="1">
      <text>
        <r>
          <rPr>
            <sz val="10"/>
            <color indexed="81"/>
            <rFont val="Tahoma"/>
            <family val="2"/>
            <charset val="204"/>
          </rPr>
          <t>Раннеспелый сорт для выращивания в открытом грунте и под временными пленочными укрытиями. Растение низкорослое.
Плоды кубовидной формы, красные, глянцевые, толстостенные (7-8 мм). Масса плода 100-150 г.
Сорт отличается дружным созреванием плодов, высокой и стабильной урожайностью, устойчивостью к болезням.
Великолепно подходит для потребления в свежем виде, фаршировки и консервирования.</t>
        </r>
      </text>
    </comment>
    <comment ref="M326" authorId="1">
      <text>
        <r>
          <rPr>
            <sz val="8"/>
            <color indexed="81"/>
            <rFont val="Tahoma"/>
            <family val="2"/>
            <charset val="204"/>
          </rPr>
          <t xml:space="preserve">Раннеспелый крупноплодный сорт для открытого грунта и пленочных укрытий Растения высокие, крепкие, с продолжительным плодоношением, с хорошей нагрузкой плодами. Плоды привлекательные внешне: крупные, сильноглянцевые, сочные, мясистые (толщина стенки 7-8 мм), массой 170-180 г, кубовидные и призмовидные, ребристые 3-4-хгнездные, пониклые, созревают из светло-зеленых в технической спелости в красные в биологической. Вкус свежих плодов отличный. Рекомендуется для потребления в свежем виде, домашней кулинарии и всех видов консервирования.
</t>
        </r>
      </text>
    </comment>
    <comment ref="M328" authorId="0">
      <text>
        <r>
          <rPr>
            <sz val="8"/>
            <color indexed="81"/>
            <rFont val="Tahoma"/>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M329" authorId="0">
      <text>
        <r>
          <rPr>
            <sz val="10"/>
            <color indexed="81"/>
            <rFont val="Tahoma"/>
            <family val="2"/>
            <charset val="204"/>
          </rPr>
          <t xml:space="preserve">Раннеспелый сорт, период от полных всходов до начала хозяйственной годности 45-55 дней. Растение средней высоты, с крупными, зелеными, выпуклыми листьями. Масса одного растения 500 г. Урожайность зелени 2,6-3,0 кг/ м2. Вкус свежей зелени пряно-жгучий со сладостью и пикантной горчинкой, в спектре ароматов доминирует гвоздика и перец. Такие характеристики идеальны для мясных блюд. Рекомендуется использовать в свежем и сушеном виде. Без базилика немыслима средиземноморская кухня, особенно итальянская и французская. Кроме превосходных кулинарных качеств, он привлекателен декоративностью, несложной агротехникой – его легко вырастить в горшке в комнате и на балконе. </t>
        </r>
        <r>
          <rPr>
            <sz val="8"/>
            <color indexed="81"/>
            <rFont val="Tahoma"/>
            <family val="2"/>
            <charset val="204"/>
          </rPr>
          <t xml:space="preserve">
</t>
        </r>
      </text>
    </comment>
    <comment ref="M330" authorId="1">
      <text>
        <r>
          <rPr>
            <sz val="8"/>
            <color indexed="81"/>
            <rFont val="Tahoma"/>
            <family val="2"/>
            <charset val="204"/>
          </rPr>
          <t xml:space="preserve">Урожайный среднеспелый сорт базилика с крупными, гофрированными, зелеными листьями. Очень известен в Европе под названием Napolitano "LETTUCE-LEAF", так как его листья похожи на салат латук. Молодую зелень можно срывать через 30-35 дней после появления всходов. Цветение наступает через 60-70 дней. Растение компактное, высотой 35-40 см. Продукция отличается пряным, сладковатым вкусом и ароматом. Применяется в кулинарии в свежем и сушеном виде, для маринования, ароматизации масла, уксуса и напитков.
В средней полосе выращивают через рассаду, в южных регионах – прямым посевом семян в открытый грунт на глубину 1,5-2 см. Побеги длиной 10-12 см срезают несколько раз до начала цветения.
</t>
        </r>
      </text>
    </comment>
    <comment ref="M331" authorId="1">
      <text>
        <r>
          <rPr>
            <sz val="10"/>
            <color indexed="81"/>
            <rFont val="Tahoma"/>
            <family val="2"/>
            <charset val="204"/>
          </rPr>
          <t>Среднеранний урожайный сорт. Куст компактный, полураскидистый, высотой 40-50 см. Листья среднего размера, зеленого цвета, ароматные. Вкус мягкий, терпкий. Базилик богат витаминами, минеральными веществами, обладает тонизирующими свойствами, улучшает пищеварение. Рекомендуется для использования в свежем виде в качестве салатной зелени, пряновкусовой добавки и натурального ароматизатора в кулинарии и при консервировании.</t>
        </r>
      </text>
    </comment>
    <comment ref="M332" authorId="0">
      <text>
        <r>
          <rPr>
            <sz val="10"/>
            <color indexed="81"/>
            <rFont val="Tahoma"/>
            <family val="2"/>
            <charset val="204"/>
          </rPr>
          <t xml:space="preserve">Среднеспелый сорт, период от всходов до начала хозяйственной годности 48-50 дней, до начала цветения 65-70 дней. Растения массой 200-30 г, высотой  45-50 см, 0 30-35 см, с пряным гвоздичным ароматом. Листья крупные. Используются как пряно-вкусовая приправа в свежем, сушеном, замороженном виде и для маринования. </t>
        </r>
        <r>
          <rPr>
            <sz val="8"/>
            <color indexed="81"/>
            <rFont val="Tahoma"/>
            <family val="2"/>
            <charset val="204"/>
          </rPr>
          <t xml:space="preserve">
</t>
        </r>
      </text>
    </comment>
    <comment ref="M333" authorId="0">
      <text>
        <r>
          <rPr>
            <sz val="10"/>
            <color indexed="81"/>
            <rFont val="Tahoma"/>
            <family val="2"/>
            <charset val="204"/>
          </rPr>
          <t xml:space="preserve">Раннеспелый сорт популярной быстрорастущей зеленной культуры. Период от всходов до начала хозяйственной годности 20-25 дней. Подходит для выращивания в открытом и защищенном грунте. Урожайность высокая – 2,0-2,2 кг/м2. Розетки листьев вертикальные, 020-24 см,  массой 20-30 г. Листья крупные, рассеченные, нежные и сочные, с неповторимым пикантным вкусом. Используется в свежем виде в овощных салатах, для приготовления бутербродов, прекрасно сочетается с мясными и рыбными блюдами. Сорт холодостойкий, долго сохраняет отличные товарные качества и не переходит к стрелкованию. </t>
        </r>
        <r>
          <rPr>
            <sz val="8"/>
            <color indexed="81"/>
            <rFont val="Tahoma"/>
            <charset val="204"/>
          </rPr>
          <t xml:space="preserve">
</t>
        </r>
      </text>
    </comment>
    <comment ref="M334" authorId="0">
      <text>
        <r>
          <rPr>
            <sz val="10"/>
            <color indexed="81"/>
            <rFont val="Tahoma"/>
            <family val="2"/>
            <charset val="204"/>
          </rPr>
          <t>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t>
        </r>
        <r>
          <rPr>
            <sz val="8"/>
            <color indexed="81"/>
            <rFont val="Tahoma"/>
            <family val="2"/>
            <charset val="204"/>
          </rPr>
          <t xml:space="preserve">
</t>
        </r>
      </text>
    </comment>
    <comment ref="M335" authorId="1">
      <text>
        <r>
          <rPr>
            <sz val="8"/>
            <color indexed="81"/>
            <rFont val="Tahoma"/>
            <family val="2"/>
            <charset val="204"/>
          </rPr>
          <t xml:space="preserve">Раннеспелый, холодостойкий сорт. Период от всходов до начала хозяйственной годности 21-25 дней. Розетки листьев вертикальные, высотой 20-40 см, Ø 21-25 см, массой 25-35 г. Листья крупные, сочные, нежные, с приятным пикантным вкусом. Рекомендуются для использования в свежем виде в салатах и в качестве гарнира к мясным и рыбным блюдам. Растения долго не переходят к стрелкованию и сохраняют прекрасные потребительские качества. Урожайность – 2,1-2,3 кг/м2. 
</t>
        </r>
      </text>
    </comment>
    <comment ref="M336" authorId="0">
      <text>
        <r>
          <rPr>
            <sz val="8"/>
            <color indexed="81"/>
            <rFont val="Tahoma"/>
            <family val="2"/>
            <charset val="204"/>
          </rPr>
          <t xml:space="preserve">Скороспелый сорт, от всходов до уборки зелени 20-25 дней. Рукола ценится за превосходный орехово-горчичный вкус. Сочные листья - составная часть различных салатов, мелко нарезанные листья применяют при приготовлении бутербродов, это незаменимый острый гарнир к мясным, рыбным блюдам. Наличие своеобразного сочетания эфирных масел, витамина С, каротина, витаминов группы В, витамина Р, а также минеральных соединений делает эту культуру очень популярной. Высота розетки 15-20см. Посев с апреля по август непосредственно в грунт, на глубину 1 см. Растение неприхотливо. Предназначено для выращивания в открытом грунте, под пленочными укрытиями, в качестве горшечной культуры на подоконнике. Урожайность 1-1,3 кг/м2.
</t>
        </r>
      </text>
    </comment>
    <comment ref="M337" authorId="0">
      <text>
        <r>
          <rPr>
            <sz val="10"/>
            <color indexed="81"/>
            <rFont val="Tahoma"/>
            <family val="2"/>
            <charset val="204"/>
          </rPr>
          <t>Позднеспелый сорт (период от посева до начала хозяйственной годности 30-35 дней). Розетка листьев полуприподнятая. Растение компактное, высотой 70-80 см. Листья темно-зеленые, нежные, черешки светло-зеленые. Масса растения 25-30 г. Зелень обладает приятным нежным вкусом и изысканным ароматом, используется для оформления блюд и в салатах. Семена добавляют как пряную приправу для ароматизации хлеба, кондитерских изделий и в маринады. Отличный медонос.</t>
        </r>
        <r>
          <rPr>
            <sz val="8"/>
            <color indexed="81"/>
            <rFont val="Tahoma"/>
            <family val="2"/>
            <charset val="204"/>
          </rPr>
          <t xml:space="preserve">
</t>
        </r>
      </text>
    </comment>
    <comment ref="M338" authorId="1">
      <text>
        <r>
          <rPr>
            <sz val="10"/>
            <color indexed="81"/>
            <rFont val="Tahoma"/>
            <family val="2"/>
            <charset val="204"/>
          </rPr>
          <t>Новый, раннеспелый, холодостойкий сорт. Период от всходов до использования на зелень 30-35 дней, на специи 50-55 дней. Масса одного растения – 25-30 г. Зелень обладает приятным вкусом и изысканным, сильным ароматом. Листья среднего размера, сочные, нежные. Используются в салатах, для украшения блюд</t>
        </r>
      </text>
    </comment>
    <comment ref="M339" authorId="1">
      <text>
        <r>
          <rPr>
            <sz val="8"/>
            <color indexed="81"/>
            <rFont val="Tahoma"/>
            <family val="2"/>
            <charset val="204"/>
          </rPr>
          <t>Ультраранний сорт репчатого лука выведенный для быстрого получения зелени и миниголовок. От всходов до первого сбора зелени 40-50 дней. Листья очень нежные и сочные, приятного полуострого вкуса. Формирует маленькие луковицы массой 50-60 г. Идеален для салатов, бутербродов и украшения блюд. Луковички отлично подходят для консервирования. Сорт неприхотливый, холодостойкий.
Молодые листья срезают на высоте 5-7 см от земли 3-4 раза за период вегетации. Для непрерывного получения зелени можно сеять 2-3 раза за сезон.</t>
        </r>
      </text>
    </comment>
    <comment ref="M340" authorId="1">
      <text>
        <r>
          <rPr>
            <sz val="8"/>
            <color indexed="81"/>
            <rFont val="Tahoma"/>
            <charset val="1"/>
          </rPr>
          <t xml:space="preserve">Неприхотливый многолетний лук для свежих летних салатов. Растет быстро, выборочную уборку зелени можно начинать через 35-40 дней после всходов. На второй и последующие годы срезку проводят уже на 25-30 день от начала весеннего отрастания. Растения высотой 50-70 см, формируют несколько ложных стеблей. Листья крупные, с пикантным полуострым вкусом. Зелень хорошо отрастает после срезки, долго не грубеет, длительное время остаётся нежной и сочной. Урожайность за сезон около 5 кг/м2. 
</t>
        </r>
      </text>
    </comment>
    <comment ref="M341" authorId="1">
      <text>
        <r>
          <rPr>
            <sz val="10"/>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M342" authorId="1">
      <text>
        <r>
          <rPr>
            <sz val="10"/>
            <color indexed="81"/>
            <rFont val="Tahoma"/>
            <family val="2"/>
            <charset val="204"/>
          </rPr>
          <t>Летне-осенний сорт с высокими потребительскими качествами. Среднеспелый, от всходов до уборки 140-160 дней. Растения высотой 60-75 см. Отбеленная часть («нога»)  Ø 2,5-4 см, длиной от 15 до 30 см. Масса продуктивной части составляет 150-200 г. Вкус превосходный. Убранный урожай хранится при засыпании песком в вертикальном положении 4-5 месяцев. Урожайность 4-5 кг/м 2 .</t>
        </r>
      </text>
    </comment>
    <comment ref="M343" authorId="1">
      <text>
        <r>
          <rPr>
            <sz val="8"/>
            <color indexed="81"/>
            <rFont val="Tahoma"/>
            <family val="2"/>
            <charset val="204"/>
          </rPr>
          <t xml:space="preserve">Лук Эксибишен – репчатый, однолетний сорт среднепозднего срока созревания с высокой урожайностью. Растение длительного срока хранения. Урожайность с 1 кв.м. до 6 кг.
Лук овальной формы, при рассадном способе луковица крупного размера. Лучший сорт для очень ранней срезки пера зелени. Вкус сладкий. Максимальный вес луковицы 170-550 гр.Характеристики сорта:посев семян: на рассаду в марте,период от всходов до начала созревания: на 130 день,почва: легкая, рыхлая,период плодоношения: длительный,температура проращивания: +7 С,устойчивость к заболеваниям: выше средней.Применение: в свежем виде, для переработки. Выращивание: открытый грунт.
</t>
        </r>
      </text>
    </comment>
    <comment ref="M344" authorId="1">
      <text>
        <r>
          <rPr>
            <sz val="8"/>
            <color indexed="81"/>
            <rFont val="Tahoma"/>
            <family val="2"/>
            <charset val="204"/>
          </rPr>
          <t xml:space="preserve">Фиолетовым золотом называют в Ялте этот поразительно сладкий сорт салатного лука. Необыкновенно красивые луковицы плоско-округлой формы, массой 120-150 г, созревают на 140-150 день от появления всходов. Сухие чешуи яркие, насыщенного вишневого цвета и блестящие, будто лакированные. Сочные чешуи нежные, пикантного сладковато-острого вкуса. Сорт требователен к поливу. Урожайность 3-5 кг/м2. Салатные сорта лука плохо хранятся, рекомендуется использовать в пищу - в салаты и на бутерброды - в первую очередь.
Для получения более крупных луковиц лук выращивают рассадным способом. Посев семян на рассаду проводят в марте, высадку рассады в открытый грунт - в начале мая.
</t>
        </r>
      </text>
    </comment>
    <comment ref="M345" authorId="0">
      <text>
        <r>
          <rPr>
            <sz val="8"/>
            <color indexed="81"/>
            <rFont val="Tahoma"/>
            <family val="2"/>
            <charset val="204"/>
          </rPr>
          <t xml:space="preserve">Многолетнее растение, известен под названием лук-резанец и лук-скорода. Рекомендуется для четырехлетнего использования. Размножают семенами и делением куста. Листья шнитт-лука начинают срезать на второй год жизни растений. С 10-15 мая и по мере их отрастания - до середины сентября. Период от массового отрастания до технической спелости зеленого лука 70-85 дней. Листья мелкие, нежные, ароматные, образуют плотный куст. Преобладающая окраска листьев темно-зеленая, со слабым восковым налетом. Вкус полуострый. Растения формируют большую зеленую массу. Прикорневая луковица выражена слабо. Также ценится за красивые шаровидные соцветия с розовыми и сиреневыми цветками. Отличный медонос. Относительно устойчив к пероноспорозу. Урожайность 1,7-2,0 кг/м2.
</t>
        </r>
      </text>
    </comment>
    <comment ref="M346" authorId="1">
      <text>
        <r>
          <rPr>
            <sz val="10"/>
            <color indexed="81"/>
            <rFont val="Tahoma"/>
            <family val="2"/>
            <charset val="204"/>
          </rPr>
          <t>Многолетний лук с высокой зимостойкостью. Раннеспелый, от всходов до начала хозяйственной годности 30-40 дней, от весеннего отрастания до уборки на второй год 20-25 дней. Наибольшая продуктивность отмечается у сорта в течение первых 3-4 лет жизни. Урожайность зеленого пера при многолетней культуре достигает 6 кг/м2. Растения высотой 70-85 см; среднее количество ложных стеблей у растений 7 шт., количество листьев на одном побеге 3 шт. Тенденция к стрелкованию в первый год отсутствует.</t>
        </r>
      </text>
    </comment>
    <comment ref="M347" authorId="1">
      <text>
        <r>
          <rPr>
            <sz val="8"/>
            <color indexed="81"/>
            <rFont val="Tahoma"/>
            <charset val="1"/>
          </rPr>
          <t xml:space="preserve">Среднеспелый (27-30 дней период от начала отрастания листьев до технической спелости) сорт многолетнего лука. Отличается высокой зимо- и морозостойкостью. На одном месте хорошо растет до 5 лет. Размножают семенами и делением куста. В течение лета проводят 2-3 срезки зеленых листьев. При однолетней культуре производят ранневесенний посев и одноразовую уборку растений в конце сезона. Луковица удлиненная, редуцированная. Листья при уборке с луковицей долго не грубеют. Вкус полуострый. Болезнями не поражается. Общая урожайность зелени за одну срезку 1,58 кг/м2, за сезон 3,68 кг/м2.
</t>
        </r>
      </text>
    </comment>
    <comment ref="M348" authorId="0">
      <text>
        <r>
          <rPr>
            <sz val="8"/>
            <color indexed="81"/>
            <rFont val="Tahoma"/>
            <family val="2"/>
            <charset val="204"/>
          </rPr>
          <t>Среднеспелый (190-200 дней от всходов до технической спелости) сорт. Посев на рассаду середина марта. Высадка рассады в грунт в конце мая по схеме 35х40 см. Розетка листьев полуприподнятая. Корнеплод округлой формы, удлиненный кверху, крупный, желтовато-серый, с зеленым оттенком, гладкий, с редко расположенными чечевичками, мякоть белая, расположение боковых корней низкое, масса 100-600 г. Погруженность корнеплода в почву средняя, легко выдергивается. Сорт характеризуется высокой урожайностью, ароматичностью, повышенным содержанием сахаров. Корнеплоды содержат минеральные соли и эфирные масла. Употребление сельдерея способствует выведению солей, повышает тонус организма. Урожайность3,0-3,5 кг/м2.</t>
        </r>
        <r>
          <rPr>
            <sz val="8"/>
            <color indexed="81"/>
            <rFont val="Tahoma"/>
            <charset val="204"/>
          </rPr>
          <t xml:space="preserve">
</t>
        </r>
      </text>
    </comment>
    <comment ref="M349" authorId="1">
      <text>
        <r>
          <rPr>
            <sz val="8"/>
            <color indexed="81"/>
            <rFont val="Tahoma"/>
            <family val="2"/>
            <charset val="204"/>
          </rPr>
          <t xml:space="preserve">Высокоурожайный (3,5 кг/м 2 ) листовой сорт среднего срока созревания, от полных всходов до массовой срезки зелени около 100 дней. Розетка листьев крупная, листья глянцевые, с сильной ароматичностью и высокими вкусовыми качествами. Масса одного растения 140-150 г. Зелень сохраняет товарные качества длительное время после срезки. Используется в кулинарии в свежем и сушеном виде.Посев семян на рассаду или в открытый грунт на глубину 1 см. В фазе двух-трех настоящих листьев всходы прореживают. Рассаду высаживают в грунт в возрасте 50-60  дней. За лето проводят несколько срезок зелени, после каждой срезки растения подкармливают. Для получения более раннего урожая возможен подзимний посев в конце октября-начале ноября. Растениям необходимы своевременные поливы, прополки, рыхления и подкормки.
</t>
        </r>
      </text>
    </comment>
    <comment ref="M350" authorId="1">
      <text>
        <r>
          <rPr>
            <sz val="10"/>
            <color indexed="81"/>
            <rFont val="Tahoma"/>
            <family val="2"/>
            <charset val="204"/>
          </rPr>
          <t xml:space="preserve">Среднеспелый (150-170 дней от всходов до технической спелости) сорт черешкового сельдерея.
Розетка листьев прямостоячая, диаметром 45-53 см, высотой 40-45 см. Лист средний, зеленый, сильноглянцевый.
Черешок среднего размера, зеленый, поверхность слаборебристая. Масса черешков с одного растения 300-400 г.
Выращивают рассадным способом. Для улучшения качества черешкового сельдерея его отбеливают. Для этого за две недели до уборки черешки осторожно сдвигают и обертывают плотной бумагой. Рекомендован для потребления в свежем виде, для консервирования и в качестве специи в различные блюда. </t>
        </r>
      </text>
    </comment>
    <comment ref="M351" authorId="0">
      <text>
        <r>
          <rPr>
            <sz val="8"/>
            <color indexed="81"/>
            <rFont val="Tahoma"/>
            <family val="2"/>
            <charset val="204"/>
          </rPr>
          <t xml:space="preserve">Среднеспелый листовой (78-80 дней от всходов до технической годности) сорт. Розетка листьев вертикальная, средней высоты. Лист темно-зеленый, гладкий, среднего размера. Черешок узкий, от среднего до длинного, без антоциановой окраски. Растение содержит ценнейшие аминокислоты аспарагин, тирозин, каротин, никотиновая кислота, микроэлементы, эфирные масла. Рекомендован для употребления в свежем виде, для консервирования и в качестве специи в различные блюда. Посев на рассаду - конец февраля - начало марта. Высадка рассады в грунт - в мае по схеме 30х30 см. Урожайность зелени 2,1 кг/м2
</t>
        </r>
      </text>
    </comment>
    <comment ref="M352" authorId="0">
      <text>
        <r>
          <rPr>
            <sz val="8"/>
            <color indexed="81"/>
            <rFont val="Tahoma"/>
            <family val="2"/>
            <charset val="204"/>
          </rPr>
          <t xml:space="preserve">Раннеспелый (65-70 дней от всходов до технической спелости) листовой сорт. Розетка крупная, полураскидистая. Листья зеленые, с гофрированными краями. Обладает приятным запахом и вкусом благодаря наличию в листьях эфирных масел. Выращивают посевом в открытый грунт на глубину 1,5-2,0 см. Листья петрушки для употребления в свежем виде начинают срезать, когда они достигнут высоты 10—12 см, для сушки — во время бутонизации. Средняя масса одного растения 45-50 г. Общий урожай зелени при многократной уборке достигает –2,0-2,5 кг/м2.
</t>
        </r>
      </text>
    </comment>
    <comment ref="M353" authorId="1">
      <text>
        <r>
          <rPr>
            <sz val="8"/>
            <color indexed="81"/>
            <rFont val="Tahoma"/>
            <charset val="1"/>
          </rPr>
          <t xml:space="preserve">Среднеспелый сорт (60-80 дней от всходов до технической спелости). Число листьев в розетке от 40 до 80. Листья темно-зеленые, очень ароматные, хорошо отрастают после срезки. Рекомендуется для потребления в свежем, сушеном и консервированном виде. Уборку листьев производят периодически, по мере необходимости.
Посев в открытый грунт в самые ранние сроки (апрель) на глубину 1-1,5 см. В фазе 2-3-х настоящих листьев всходы прореживают, оставляя между растениями 5 см. За лето проводят несколько срезок  зелени петрушки. Для получения более раннего урожая возможен посев под зиму, в конце октября – начале ноября.
</t>
        </r>
      </text>
    </comment>
    <comment ref="M354" authorId="1">
      <text>
        <r>
          <rPr>
            <sz val="8"/>
            <color indexed="81"/>
            <rFont val="Tahoma"/>
            <family val="2"/>
            <charset val="204"/>
          </rPr>
          <t xml:space="preserve">Раннеспелый (60-65 дней от всходов до уборки на зелень) сорт для выращивания в открытом и защищенном грунте. Высота розетки 25-40 см, в розетке формируется 20-25 листьев. Листья темно-зеленые, с крупными долями, очень ароматные, хорошо отрастают после срезки. Корни перезимовывают в почве и быстро дают свежую зелень ранней весной. Рекомендуется для употребления в свежем, сушеном и консервированном виде. Уборку листьев производят периодически, по мере необходимости. Семена высевают с апреля в течение всего сезона. Практикуются  подзимние посевы. Урожайность 1,5-1,7 кг/м2. 
</t>
        </r>
      </text>
    </comment>
    <comment ref="M355" authorId="0">
      <text>
        <r>
          <rPr>
            <sz val="8"/>
            <color indexed="81"/>
            <rFont val="Tahoma"/>
            <family val="2"/>
            <charset val="204"/>
          </rPr>
          <t>Среднеспелый (80 дней от всходов до технической спелости) сорт. Корень несъедобный. Розетка сильно развита, число листьев от 40 до 100. Листья темно-зеленые, сильнорассеченные, очень ароматные, хорошо отрастают после срезки. Корневища перезимовывают в почве и быстро дают свежую зелень ранней весной. Рекомендуется для потребления в свежем, сушеном и консервированном виде. Уборку листьев производят периодически, по мере необходимости. Посев семян в грунт в конце апреля – начале мая на глубину 1 см. Перед посевом семена необходимо замочить в течение суток в теплой воде. Урожайность 1,5-1,7 кг/м2.</t>
        </r>
        <r>
          <rPr>
            <sz val="8"/>
            <color indexed="81"/>
            <rFont val="Tahoma"/>
            <charset val="204"/>
          </rPr>
          <t xml:space="preserve">
</t>
        </r>
      </text>
    </comment>
    <comment ref="M356" authorId="0">
      <text>
        <r>
          <rPr>
            <sz val="8"/>
            <color indexed="81"/>
            <rFont val="Tahoma"/>
            <family val="2"/>
            <charset val="204"/>
          </rPr>
          <t xml:space="preserve">Скороспелый сорт, формирует урожай за 97-103 дня от всходов. Корнеплод длиной 20 см,  Ø 3-4 см, с кремово-белой мякотью и сладко-пряным вкусом. Масса одного растения 80-90 г, в т. ч. корнеплода – 25-60 г. Если планируете получить урожай корнеплодов, то массовую срезку зелени проводить нельзя. В течение лета можно срезать только небольшое количество отдельных листьев. Корнеплоды пригодны для зимней выгонки зелени в горшках на окне.
</t>
        </r>
      </text>
    </comment>
    <comment ref="M357" authorId="1">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M358" authorId="0">
      <text>
        <r>
          <rPr>
            <sz val="8"/>
            <color indexed="81"/>
            <rFont val="Tahoma"/>
            <family val="2"/>
            <charset val="204"/>
          </rPr>
          <t xml:space="preserve">Среднеспелый (40-45 дней от всходов до получения урожая) сорт, кустового типа. Предназначен для выращивания на зелень. Долго не выбрасывает зонтик, возможна многократная срезка зелени. Посев в грунт конец апреля – начале мая. Розетка листьев крупная, приподнятая, что облегчает уход при выращивании и меньше загрязняет листву после дождей. Листья зеленые с сизым оттенком, ароматные, высокого качества. Зеленая масса одного растения составляет в среднем 30-60 г, при хорошей агротехнике – более 100-150 г. Высота 14-25 см. Урожайность 1,5-2,5 кг/м2.
</t>
        </r>
      </text>
    </comment>
    <comment ref="M359" authorId="0">
      <text>
        <r>
          <rPr>
            <sz val="8"/>
            <color indexed="81"/>
            <rFont val="Tahoma"/>
            <family val="2"/>
            <charset val="204"/>
          </rPr>
          <t xml:space="preserve">Раннеспелый (30-35 дней от всходов до уборки зелени, 70-90 дня от всходов до уборки на специи) сорт. Предназначен для выращивания на зелень и специи. Посев в грунт производится в конце апреля – начале мая. Розетка крупная, приподнятая, высотой 26-29 см. Листья зеленые с крупными сегментами. Зелень нежная, сочная, обладает высокой ароматичностью. Сорт характеризуется стабильной урожайностью, неприхотливостью. Урожайность на зелень 1,4-3,1 кг/м2, на специи 2,9-5,7 кг/м2.
</t>
        </r>
      </text>
    </comment>
    <comment ref="M360" authorId="1">
      <text>
        <r>
          <rPr>
            <sz val="8"/>
            <color indexed="81"/>
            <rFont val="Tahoma"/>
            <family val="2"/>
            <charset val="204"/>
          </rPr>
          <t>Высокоурожайный сорт средней степени созревания. Благодаря сочной, ароматной зелени, растение широко используют в кулинарии. Сорт неприхотлив, всхожесть семян высокая, благодаря этим качествам укроп Борода монаха пользуется большой популярностью у садоводов.Полное созревание наступает на 40 день после посева семян. Укроп достигает 1 м, образуя крупные, приподнятые листовые розетки насыщенно-оливкового цвета с сизоватым оттенком.
Растение долго не зацветает, что дает возможность весь сезон срезать сочную, ароматную зелень. Сорт не боится перепадов температуры</t>
        </r>
      </text>
    </comment>
    <comment ref="M361" authorId="0">
      <text>
        <r>
          <rPr>
            <sz val="8"/>
            <color indexed="81"/>
            <rFont val="Tahoma"/>
            <family val="2"/>
            <charset val="204"/>
          </rPr>
          <t xml:space="preserve">Популярный, высокоурожайный сорт. Период от всходов до уборки зелени – 50-55 дней, до цветения – 70-90 дней. Растения хорошо облиственные, образуют крупную полураскидистую розетку. Ароматичность сильная. Листья крупные, нежные, сочные. Сорт отличается замедленным стеблеванием, долго не переходит к цветению и длительное время сохраняет период товарной годности. Урожайность зеленой массы – 3,0-3,5 кг/м2. Великолепно подходит для свежих салатов, незаменим для солений и приправ. </t>
        </r>
        <r>
          <rPr>
            <sz val="8"/>
            <color indexed="81"/>
            <rFont val="Tahoma"/>
            <charset val="204"/>
          </rPr>
          <t xml:space="preserve">
</t>
        </r>
      </text>
    </comment>
    <comment ref="M362" authorId="1">
      <text>
        <r>
          <rPr>
            <sz val="8"/>
            <color indexed="81"/>
            <rFont val="Tahoma"/>
            <family val="2"/>
            <charset val="204"/>
          </rPr>
          <t xml:space="preserve">Среднеспелый (80-90 дней от всходов до товарной спелости, 30-40 дней для получения пучковой продукции) сорт. Растение холодостойкое, влаголюбивое, листья фиолетово-зеленые, черешки малиново-красные. Розетка листьев прямостоячая, высотой 50-70 см. Допускается многократная срезка. В пищу используют листья и черешки. Урожайность листьев и черешков в открытом грунте 3,0-5,5 кг/м2. 
</t>
        </r>
      </text>
    </comment>
    <comment ref="M363" authorId="1">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M364" authorId="1">
      <text>
        <r>
          <rPr>
            <sz val="8"/>
            <color indexed="81"/>
            <rFont val="Tahoma"/>
            <family val="2"/>
            <charset val="204"/>
          </rPr>
          <t xml:space="preserve">Многолетнее остро-пряное салатное растение. Молодые побеги и листья имеют пикантный чесночный вкус, используются свежими, солеными, маринованными. Высота растений 45-55 см. Лучший срок посева – подзимний. Для весеннего посева семена должны пройти предварительную стратификацию в течение двух – трех месяцев. Для этого семена смешивают с небольшим количеством влажного песка и помещают в холодильник при температуре около 4°С.
Посев стратифицированных семян проводят в ранние сроки. Необходим участок в небольшом затенении на влагоемких, слабокислых, хорошо удобренных почвах. Собирать урожай можно со второго года жизни растений – выборочно. Первый сбор листьев проводят через 15 дней после начала отрастания. При полном развитии, начиная с третьего года жизни, сорт дает до 2 кг зелени с 1 кв.м.
</t>
        </r>
      </text>
    </comment>
    <comment ref="M365" authorId="1">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M366" authorId="1">
      <text>
        <r>
          <rPr>
            <sz val="10"/>
            <color indexed="81"/>
            <rFont val="Tahoma"/>
            <family val="2"/>
            <charset val="204"/>
          </rPr>
          <t>Раннеспелый сорт с быстрым и мощным нарастанием зелени. Первые листочки готовы к уборке уже на 17-25 день после всходов. Цветение начинается на 40-50 день. Растения высотой и шириной 15-20 см, массой 30-40 г. Листья среднего размера, сочные и нежные, нейтрального вкуса. В пищу используют молодые побеги в свежем виде для приготовления салатов, в качестве гарнира к мясным, рыбным блюдам, как начинку для пирогов. Сохраняет полезные свойства при термической обработке. Сорт устойчив к мучнистой росе. Урожайность 2,4-3,1 кг/м 2 .</t>
        </r>
      </text>
    </comment>
    <comment ref="M367" authorId="1">
      <text>
        <r>
          <rPr>
            <sz val="8"/>
            <color indexed="81"/>
            <rFont val="Tahoma"/>
            <charset val="1"/>
          </rPr>
          <t xml:space="preserve">Сорт скороспелый, первый сбор зелени можно провести уже через 3 недели от посева. Розетка крупная, но компактная, полуприподнятая. Листья зеленые, сочные, нежные. Масса одного растения 70-90 г, урожайность 2,5-2,8 кг/м2. Шпинат – фаворит «высокой» кухни, культура с богатым витаминно-минеральным комплексом, с высоким содержанием белка. Регулярное его употребление укрепляет нервную и костную систему и зубы, улучшает память и зрение, нормализует обмен веществ. Используется в свежем виде, в домашней кулинарии и для замораживания.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 Уборку проводят выборочно, многократно до начала цветения. Растениям необходимы регулярные поливы, прополки, рыхления, подкормки
</t>
        </r>
      </text>
    </comment>
    <comment ref="M368" authorId="1">
      <text>
        <r>
          <rPr>
            <sz val="10"/>
            <color indexed="81"/>
            <rFont val="Tahoma"/>
            <family val="2"/>
            <charset val="204"/>
          </rPr>
          <t>Новый, скороспелый сорт быстрорастущей зеленой культуры. Первый сбор зелени можно проводить на 21-25 день после всходов. Розетки крупные, массой 65-95 г. Листья сочные, нежные, нейтрального вкуса. Используются в свежем виде, отлично подходят для тепловой обработки и замораживания. Сорт холодостойкий, долго не стрелкуется. Содержит один из самых богатых витаминно-минеральных комплексов среди овощей. Урожайность – 2,5-3,0 кг/м2. Посев. Выращивают посевом семян в открытый грунт на глубину 1,5- 2,0 см. Чтобы получать зелень в течение продолжительного времени, семена высевают несколько раз за сезон с интервалом 10-15 дней.</t>
        </r>
      </text>
    </comment>
    <comment ref="M369" authorId="1">
      <text>
        <r>
          <rPr>
            <sz val="10"/>
            <color indexed="81"/>
            <rFont val="Tahoma"/>
            <family val="2"/>
            <charset val="204"/>
          </rPr>
          <t>Это сорт многолетнего холодостойкого щавеля с ранним периодом созревания. Вегетационный период составляет от 28 до 37 дней, то есть зелень отрастает очень быстро. На одном месте без пересадки может расти порядка 6 лет. Листья овальной формы, удлиненные, очень сочные. Поверхность без шероховатости, слабопузырчатая. Окрас светло-зеленый. Приятный кисловатый вкус. Розетка листьев приподнятая. Растение богато витаминами (очень много витамина С) и минеральными солями. В нем содержится щавелевая, лимонная и яблочная кислота. Широко используется в кулинарии. Устойчив к низким температурам (перезимовать может без укрытия) и стеблеванию</t>
        </r>
      </text>
    </comment>
    <comment ref="M370" authorId="0">
      <text>
        <r>
          <rPr>
            <sz val="8"/>
            <color indexed="81"/>
            <rFont val="Tahoma"/>
            <family val="2"/>
            <charset val="204"/>
          </rPr>
          <t>Многолетнее холодостойкое растение. Сорт раннеспелый (от всходов до технической спелости 46-52 дня). Молодые листья содержат большое количество витамина С, каротин, витамины группы В, ценные органические кислоты Посев производят в апреле - мае. Для получения ранней продукции возможны летние и подзимние посевы. Розетка листьев приподнятая, раскидистая. Листья яйцевидные, зеленые, слабо –пузырчатые. Сорт устойчив к стеблеванию. Молодые листья используют в свежем виде, их варят и солят. Они отлично подходят для замораживания и использования в осенне-зимний период для приготовления витаминных щей, добавки в начинку для пирогов. Урожайность до 7,5 кг/м2.</t>
        </r>
        <r>
          <rPr>
            <sz val="8"/>
            <color indexed="81"/>
            <rFont val="Tahoma"/>
            <charset val="204"/>
          </rPr>
          <t xml:space="preserve">
</t>
        </r>
      </text>
    </comment>
    <comment ref="M372" authorId="1">
      <text>
        <r>
          <rPr>
            <sz val="8"/>
            <color indexed="81"/>
            <rFont val="Tahoma"/>
            <family val="2"/>
            <charset val="204"/>
          </rPr>
          <t xml:space="preserve">Редис «16 дней» — ультраскороспелый (16 дней) сорт редиса для ранней выгонки в открытом и защищенном грунте. Корнеплоды округлой формы, выравненные, ярко-красные. Мякоть белая, нежная, очень сочная. Эфирные масла, придают деликатесный слабоострый вкус. Сорт высокоурожайный, устойчив к растрескиванию корнеплодов и стрелкованию. Редис повышает аппетит и улучшает пищеварение.
Особенности выращивания:посев в открытый грунт в самые ранние сроки, в конце апреля – начале мая, на глубину 2 см, строчками через 7 см, расстояние между растениями 3-4 см. Уборку проводят выборочно, в течение недели. Для получения корнеплодов в непрерывном режиме проводят повторные посевы с интервалом 2 недели до середины августа. Посевам с июня по первую декаду июля желательно создать условия короткого дня с помощью светонепроницаемого материала.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M373" authorId="0">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charset val="204"/>
          </rPr>
          <t xml:space="preserve">
</t>
        </r>
      </text>
    </comment>
    <comment ref="M374" authorId="1">
      <text>
        <r>
          <rPr>
            <sz val="8"/>
            <color indexed="81"/>
            <rFont val="Tahoma"/>
            <family val="2"/>
            <charset val="204"/>
          </rPr>
          <t xml:space="preserve">Один из самых скороспелых высокоурожайных гибридов. Очень устойчив к стрекованию. Используют для ранней выгонки преимущественно в открытом грунте. Корнеплод темно-красный, очень крупный, плотный, округлой или округло-плоской формы, массой 15-20г. Мякоть белая, нежная, сочная, сладкая, отличных вкусовых качеств. 
</t>
        </r>
      </text>
    </comment>
    <comment ref="M375" authorId="1">
      <text>
        <r>
          <rPr>
            <sz val="10"/>
            <color indexed="81"/>
            <rFont val="Tahoma"/>
            <family val="2"/>
            <charset val="204"/>
          </rPr>
          <t xml:space="preserve">Ультраскороспелый гибрид редиса (созревание на 16-18 день) для получения высокого урожая ранней весной и круглогодичного выращивания в защищенном грунте.Корнеплоды выравненные, округлые, с тоненьким хвостиком и белоснежной, сочной, пикантной мякотью. Устойчив к дряблению и стрелкованию. Рекомендуется для выращивания на раннюю пучковую продукцию. </t>
        </r>
      </text>
    </comment>
    <comment ref="M376" authorId="1">
      <text>
        <r>
          <rPr>
            <sz val="8"/>
            <color indexed="81"/>
            <rFont val="Tahoma"/>
            <family val="2"/>
            <charset val="204"/>
          </rPr>
          <t xml:space="preserve">Cорт среднеспелый (вегетационный период 25-30 дней). Предназначен для выращивания в открытом грунте. Корнеплод длинный, веретено-видный, кожура и мякоть белые, на вкус среднеострый. Масса корнеплода 45-80 г. Вкусовые качества отличные. Сорт холодостойкий, устойчив к цветушности. </t>
        </r>
      </text>
    </comment>
    <comment ref="M377" authorId="1">
      <text>
        <r>
          <rPr>
            <sz val="10"/>
            <color indexed="81"/>
            <rFont val="Tahoma"/>
            <family val="2"/>
            <charset val="204"/>
          </rPr>
          <t xml:space="preserve">Эта уникальная смесь отличается высокой урожайностью, прекрасными вкусовыми и товарными качествами корнеплодов, устойчивостью их к цветушности и дряблению.Смесь включает высокоурожайные сорта: Французский завтрак, Две декады, Cосулька. Корнеплоды с прекрасными вкусовыми и товарными качествами, устойчивы к прежде временному стрелкованию и дряблению. </t>
        </r>
      </text>
    </comment>
    <comment ref="M378" authorId="1">
      <text>
        <r>
          <rPr>
            <sz val="8"/>
            <color indexed="81"/>
            <rFont val="Tahoma"/>
            <family val="2"/>
            <charset val="204"/>
          </rPr>
          <t xml:space="preserve">Один из самых урожайных, раннеспелых гибридов редиса с уникальной пластичностью и стрессоустойчивостью. Растение компактное, устойчиво к стрелкованию. Корнеплоды ярко-красные, круглые и гладкие, массой 20-25 г, не растрескиваются. Мякоть белоснежная, сочная, без грубых волокон. Гибрид позволяет получить свежий редис как в открытом грунте, так и в пленочных теплицах. Подходит для всесезонного выращивания на пучковую продукцию. Отлично транспортируется, сохраняя цвет и сочность корнеплодов. Устойчив к пероноспорозу.
</t>
        </r>
      </text>
    </comment>
    <comment ref="M379" authorId="1">
      <text>
        <r>
          <rPr>
            <sz val="10"/>
            <color indexed="81"/>
            <rFont val="Tahoma"/>
            <family val="2"/>
            <charset val="204"/>
          </rPr>
          <t>Скороспелый (от всходов до технической спелости 19-21 день) сорт для всесезонного выращивания в открытом и защищенном грунте. Корнеплоды округлые и округло-овальные, гладкие, ярко-красные, массой 20-23 г. Мякоть белая, плотная, сочная, полуострого вкуса. Ценность сорта: устойчивость к пониженной освещенности и цветушности, дружное формирование урожая, выравненность корнеплодов, пригодность для позднеспелого выращивания в открытом грунте и всесезонно в защищенном. Рекомендуется для использования в свежем виде.</t>
        </r>
      </text>
    </comment>
    <comment ref="M380" authorId="1">
      <text>
        <r>
          <rPr>
            <sz val="8"/>
            <color indexed="81"/>
            <rFont val="Tahoma"/>
            <family val="2"/>
            <charset val="204"/>
          </rPr>
          <t>Раннеспелый, урожайный сорт. От всходов до уборки 14-18 дней. Подходит для выращивания сверхранней продукции в открытом и защищенном грунте. Корнеплоды выравненные, массой 20-30 г. Мякоть плотная, сочная, хрустящая, сладковато-острого вкуса, долго не становится дряблой. Сорт устойчив к цветушности. Посев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t>
        </r>
      </text>
    </comment>
    <comment ref="M381" authorId="1">
      <text>
        <r>
          <rPr>
            <sz val="8"/>
            <color indexed="81"/>
            <rFont val="Tahoma"/>
            <charset val="1"/>
          </rPr>
          <t xml:space="preserve">Крупноплодный сорт с корнеплодами массой 30-40 г. Среднеспелый, формирует урожай за 25-30 дней от полных всходов. Урожайность высокая – 3-3,4 кг/м2. Корнеплоды округлые, гладкие, выравненные. Мякоть белая, нежная, сочная, хрустящая, долго не дряблеющая. Вкусовые качества отличные. Используется для потребления в свежем виде. Пригоден для кратковременного хранения (до трех недель) в условиях холодильника. Сорт подходит для выращивания в течении всего сезона на почвах различного плодородия. Устойчив к цветушности и растрескиванию корнеплодов.
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
</t>
        </r>
      </text>
    </comment>
    <comment ref="M382" authorId="1">
      <text>
        <r>
          <rPr>
            <sz val="10"/>
            <color indexed="81"/>
            <rFont val="Tahoma"/>
            <family val="2"/>
            <charset val="204"/>
          </rPr>
          <t>Популярный скороспелый сорт, формирует урожай за 3-3,5 недели от полных всходов. Корнеплоды массой 18-27 г. Мякоть белая и бело-розовая, плотная, сочная, слабоострого вкуса. Урожайность 2,5-2,8 кг/м2. Рекомендуется для получения раннего урожая в открытом и защищенном грунте.Посев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M383" authorId="0">
      <text>
        <r>
          <rPr>
            <sz val="8"/>
            <color indexed="81"/>
            <rFont val="Tahoma"/>
            <family val="2"/>
            <charset val="204"/>
          </rPr>
          <t xml:space="preserve">Скороспелый (20-25 дней от всходов до технической спелости), урожайный сорт для массовых сборов на пучок. Употребляется в свежем виде, в салатах под соусом, овощных закусках и окрошках, крупные корнеплоды можно фаршировать сыром с ветчиной. Корнеплоды красные, округлые, крупные, до 4-5 см в диаметре. Кожица тонкая. Мякоть белая, нежная, слабоострого вкуса. Масса корнеплода до 30-40 г. Ценится за быстрый налив крупных корнеплодов, их выравненность, небольшую розетку листьев. Посев в грунт производится в конце апреля – начале мая на глубину 1 см по схеме 5-7x15 см. Урожайность 3,1 - 3,5 кг/м2. Повторные посевы в середине июля позволяют получить еще больший урожай в августе-сентябре.
</t>
        </r>
      </text>
    </comment>
    <comment ref="M384" authorId="0">
      <text>
        <r>
          <rPr>
            <sz val="8"/>
            <color indexed="81"/>
            <rFont val="Tahoma"/>
            <family val="2"/>
            <charset val="204"/>
          </rPr>
          <t xml:space="preserve">Скороспелый, слабооблиственный, высокопродуктивный сорт. Корнеплод округлой формы, диаметром 3-4 см, с гладкой поверхностью, красного цвета. Мякоть белая, сочная, слабо-острого вкуса, долго не дрябнет. Образует стандартный корнеплод через 20-28 дней после появления всходов. Урожайность 1,3-1,5 кг/м2.
</t>
        </r>
      </text>
    </comment>
    <comment ref="M385" authorId="0">
      <text>
        <r>
          <rPr>
            <sz val="8"/>
            <color indexed="81"/>
            <rFont val="Tahoma"/>
            <family val="2"/>
            <charset val="204"/>
          </rPr>
          <t xml:space="preserve">Раннеспелый (26-28 дней от всходов до технической спелости) сорт. Розетка полураскидистая. Корнеплод красно-малиновый, округлый, диаметром 3,2-4,5 см, с гладкой поверхностью. Почти полностью погружен в почву. Мякоть белая или бело-розовая, плотная, сочная, сладкая, слабо-острого вкуса. Масса корнеплода 11-28 г. Выращивают прямым посевом в открытый грунт на глубину 1-2 см. Урожайность 1,2-2,3 кг/м2. Ценность сорта: дружная отдача урожая, отличные вкусовые качества. Рекомендуется для выращивания в открытом и защищенном грунте.
</t>
        </r>
      </text>
    </comment>
    <comment ref="M386" authorId="1">
      <text>
        <r>
          <rPr>
            <sz val="8"/>
            <color indexed="81"/>
            <rFont val="Tahoma"/>
            <family val="2"/>
            <charset val="204"/>
          </rPr>
          <t xml:space="preserve">Раннеспелый (24-27 дней от всходов до технической спелости), слабооблиственный, высокопродуктивный сорт. Посев в грунт производится в конце апреля – начале мая на глубину 1 см. Розетка листьев полуприподнятая. Лист зеленый, сильнорассеченный, среднего размера, обратнояйцевидный с округлой вершиной, опушенный. Корнеплод красный, удлиненно-округлый, гладкий, головка слегка выпуклая, маленькая, мякоть белая, нежная. Полностью погружен в почву. Устойчив к дряблению. Масса корнеплода 18-20 г. Вкусовые качества хорошие. Урожайность 1,1-2,5 кг/м2. Ценность сорта: раннее и быстрое формирование корнеплодов, хорошие вкусовые качества, устойчивость к размягчению и образованию пустот. Используется для получения пучковой продукции.
</t>
        </r>
      </text>
    </comment>
    <comment ref="M387" authorId="1">
      <text>
        <r>
          <rPr>
            <sz val="10"/>
            <color indexed="81"/>
            <rFont val="Tahoma"/>
            <family val="2"/>
            <charset val="204"/>
          </rPr>
          <t>Сорт скороспелый (период от всходов до технической спелости 18-22 дня), урожайный. Рекомендуется для выращивания в открытом и защищенном грунте. Корне-плоды цилиндрические, гладкие, выравненные, массой 15-30 г. Мякоть белая, иногда нежно-розовая, сочная, отличных вкусовых качеств. Используется для потребления в свежем виде. Сорт устойчив к растрескиванию корнеплодов и цветушности.Посев семян в открытый грунт проводят на глубину 2 см. После появления первого настоящего листа всходы прореживают. Чтобы получать урожай в течение продолжительного времени, семена высевают несколько раз за сезон с интервалом 15-20 дней. Растениям необходимы своевременные поливы, прополки, рыхления и подкормки.</t>
        </r>
      </text>
    </comment>
    <comment ref="M388" authorId="1">
      <text>
        <r>
          <rPr>
            <sz val="10"/>
            <color indexed="81"/>
            <rFont val="Tahoma"/>
            <family val="2"/>
            <charset val="204"/>
          </rPr>
          <t xml:space="preserve">Редька относится к сортам среднего срока плодоношения (среднеспелым). Период вегетации культуры составляет 70-80 дней. Розетка у сорта рыхлая, высотой 45-50 см. Мякоть имеет приятный вкус, не горчит. У плодов богатый состав полезных микроэлементов, которые не утрачиваются при длительном хранении. Корнеплоды приподняты над поверхностью почвы, что очень удобно при извлечении их из земли во время сбора. Сорт хорошо переносит засушливое лето.Корнеплоды имеют гладкую поверхность, цилиндрической формы, удлиненные, длина овощей – 25-35 см, отдельные экземпляры достигают 50 см, ширина у основания 7-8 см. Цвет кожуры – белый с зеленоватым отливом у основания. Мякоть белая, сочная, хрустящая. Вес 350-550 г.
</t>
        </r>
      </text>
    </comment>
    <comment ref="M389" authorId="1">
      <text>
        <r>
          <rPr>
            <sz val="8"/>
            <color indexed="81"/>
            <rFont val="Tahoma"/>
            <charset val="1"/>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M390" authorId="1">
      <text>
        <r>
          <rPr>
            <sz val="8"/>
            <color indexed="81"/>
            <rFont val="Tahoma"/>
            <family val="2"/>
            <charset val="204"/>
          </rPr>
          <t>Сорт среднеспелый, период от полных всходов до технической спелости - 100-110 дней. Корнеплод округлый. Поверхность слегка бороздчатая, кожица черная. Мякоть белая, плотная, сочная, остро-сладкого вкуса. В почву погружен полностью. Выдергивается хорошо. Масса корнеплода 250-550 г. Отличается высокой лежкостью в период зимнего хранения. Районирован повсеместно.Посев в открытый грунт проводят в конце июня, в бороздки, на глубину 1-2 см. В фазе 2-3-х настоящих листьев всходы прореживают, оставляя между растениями 10-15 см.</t>
        </r>
      </text>
    </comment>
    <comment ref="M391" authorId="1">
      <text>
        <r>
          <rPr>
            <sz val="8"/>
            <color indexed="81"/>
            <rFont val="Tahoma"/>
            <family val="2"/>
            <charset val="204"/>
          </rPr>
          <t xml:space="preserve">Ранний высокоурожайный (5-6 кг/м2) сорт, от всходов до технической спелости корнеплодов 60-80 дней. Пригоден для выращивания на почвах различного механического состава. Корнеплоды плоскоокруглые, гладкие, массой до 150 г. Мякоть золотисто-желтая, твердая, сочная, сладкая, богата витаминами. Вкусовые качества отличные. Корнеплоды хорошо хранятся в осенне-зимний период. Используются для свежего потребления и кулинарной переработки. Сорт устойчив к киле крестоцветных. Для летнего потребления сеют рано весной, для осеннего и зимнего - в середине июля.
</t>
        </r>
      </text>
    </comment>
    <comment ref="M392" authorId="1">
      <text>
        <r>
          <rPr>
            <sz val="8"/>
            <color indexed="81"/>
            <rFont val="Tahoma"/>
            <family val="2"/>
            <charset val="204"/>
          </rPr>
          <t>Раннеспелый сорт (от всходов до технической спелости - 45-50 дней), с дружным формированием урожая. Корнеплод обратнояйцевидный. Масса корнеплода -300-330 г. Кора светло-фиолетовая, нежная, гладкая. Мякоть белая, плотная, очень сочная, сладкая. Вкусовые качества отличные. Корнеплоды используются в свежем виде, для приготовления салатов, пригодны для хранения в осенне-зимний период.</t>
        </r>
      </text>
    </comment>
    <comment ref="M394" authorId="1">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M395" authorId="1">
      <text>
        <r>
          <rPr>
            <sz val="10"/>
            <color indexed="81"/>
            <rFont val="Tahoma"/>
            <charset val="1"/>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M396" authorId="1">
      <text>
        <r>
          <rPr>
            <sz val="10"/>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M397" authorId="1">
      <text>
        <r>
          <rPr>
            <sz val="8"/>
            <color indexed="81"/>
            <rFont val="Tahoma"/>
            <family val="2"/>
            <charset val="204"/>
          </rPr>
          <t xml:space="preserve">Полукочанный среднеспелый сорт с великолепными вкусовыми качествами и высокой товарностью продукции. Подходит для летне-осенней культуры в открытом грунте и зимней – в обогреваемых теплицах. Потребительская спелость наступает спустя 50 дней после появления полных всходов. Средняя масса кочана – 250 г. Листья зеленые, крупные, полухрустящей консистенции, со слабопузырчатой поверхностью. Превосходны в составе летних овощных салатов и бутербродов. Сорт устойчив к цветушности, мокрой гнили, слабовосприимчив к черной ножке.
</t>
        </r>
      </text>
    </comment>
    <comment ref="M398" authorId="0">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M399" authorId="1">
      <text>
        <r>
          <rPr>
            <sz val="8"/>
            <color indexed="81"/>
            <rFont val="Tahoma"/>
            <family val="2"/>
            <charset val="204"/>
          </rPr>
          <t xml:space="preserve">Великолепный листовой сорт раннего срока созревания. Период от всходов до сплошной уборки 35-40 дней. Рекомендуется для выращивания в открытом и защищенном грунте. Листья светло-зеленые, нежные, хрустящие, с повышенным содержанием витаминов и минеральных солей. Масса розетки 130-180 г. Идеально подходит для употребления в свежем виде, приготовления бутербродов, салатов, украшения блюд. Урожайность 3,2 кг/м2.
</t>
        </r>
      </text>
    </comment>
    <comment ref="M400" authorId="0">
      <text>
        <r>
          <rPr>
            <sz val="9"/>
            <color indexed="81"/>
            <rFont val="Tahoma"/>
            <family val="2"/>
            <charset val="204"/>
          </rPr>
          <t>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t>
        </r>
        <r>
          <rPr>
            <sz val="8"/>
            <color indexed="81"/>
            <rFont val="Tahoma"/>
            <family val="2"/>
            <charset val="204"/>
          </rPr>
          <t xml:space="preserve">
</t>
        </r>
      </text>
    </comment>
    <comment ref="M401" authorId="1">
      <text>
        <r>
          <rPr>
            <sz val="10"/>
            <color indexed="81"/>
            <rFont val="Tahoma"/>
            <family val="2"/>
            <charset val="204"/>
          </rPr>
          <t xml:space="preserve">Новый, высокоурожайный среднеспелый сорт. Период от всходов до начала хозяйственной годности 45-50 дней. Розетки листьев O 25-30 см, массой 320-370 г. Листья крупные, пузырчатые, сильноволнистые по краю, необычайно декоративные. Ткань листьев очень нежная, сочная, хрустящая, отличного вкуса, не горчит. Рекомендуется для приготовления салатов, бутербродов и украшения блюд. Сорт устойчив к цветушности, длительное время сохраняет великолепные потребительские качества. Урожайность – 3,0-3,5 кг/м2. </t>
        </r>
      </text>
    </comment>
    <comment ref="M402" authorId="0">
      <text>
        <r>
          <rPr>
            <sz val="8"/>
            <color indexed="81"/>
            <rFont val="Tahoma"/>
            <family val="2"/>
            <charset val="204"/>
          </rPr>
          <t>Раннеспелый сорт листового салата. От всходов до полной уборки 30-40 дней. Формирует розетку листьев диаметром и высотой около 25 см. Листья хрустящие, сочные и нежные, отличного вкуса. Сорт устойчив к цветушности и краевому ожогу листьев. Дает хорошие урожаи (3-4 кг/м2) при любой длине дня. Для потребления в свежем виде в составе салатов, гарниров, на бутербродах. Великолепно подходит для декорирования блюд.</t>
        </r>
      </text>
    </comment>
    <comment ref="M403" authorId="0">
      <text>
        <r>
          <rPr>
            <sz val="9"/>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charset val="204"/>
          </rPr>
          <t xml:space="preserve">
</t>
        </r>
      </text>
    </comment>
    <comment ref="M404" authorId="0">
      <text>
        <r>
          <rPr>
            <sz val="9"/>
            <color indexed="81"/>
            <rFont val="Tahoma"/>
            <family val="2"/>
            <charset val="204"/>
          </rPr>
          <t>Среднеранний (50-55 дней от полных всходов до уборки урожая) урожайный сорт листового салата универсального назначения. Рекомендуется для выращивания в открытом и защищенном грунте. Посев семян в грунт - в апреле - мае. На рассаду высевают в марте-апреле, высадка рассады – в мае. Розетка средней плотности в виде полусферы, листья зеленые, веерообразные, рассеченные, сильноволнистые по краю, нежной консистенции и прекрасных вкусовых качеств. Схема посадки 25х25 см. Урожайность 3,0-5,0 кг/м2.</t>
        </r>
        <r>
          <rPr>
            <sz val="8"/>
            <color indexed="81"/>
            <rFont val="Tahoma"/>
            <charset val="204"/>
          </rPr>
          <t xml:space="preserve">
</t>
        </r>
      </text>
    </comment>
    <comment ref="M405" authorId="0">
      <text>
        <r>
          <rPr>
            <sz val="8"/>
            <color indexed="81"/>
            <rFont val="Tahoma"/>
            <family val="2"/>
            <charset val="204"/>
          </rPr>
          <t>Среднеспелый (60-70 дней от всходов до уборки урожая) высокоурожайный листовой сорт салата дуболистного типа с замедленным стеблеванием, отличных вкусовых качеств. Розетка раскидистая, крупная, массой до 400 г, диаметр 39-35 см. Листья рассеченные, слабоволнистые по краю, эффектной антоциановой окраски, длиной около 25 см, нежной консистенции и высоких вкусовых качеств. Посев – в начале апреля непосредственно в грунт (0,2 г/м2) или в марте на рассаду (выход сеянцев из 1 г семян около 800 шт., схема посадки 30х30-35 см). При таком способе выращивания через 60-70 дней после всходов образуется крупная (до 40 см в диаметре) полураскидистая розетка листьев массой до 200 г.</t>
        </r>
        <r>
          <rPr>
            <sz val="8"/>
            <color indexed="81"/>
            <rFont val="Tahoma"/>
            <charset val="204"/>
          </rPr>
          <t xml:space="preserve">
</t>
        </r>
      </text>
    </comment>
    <comment ref="M406" authorId="1">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M407" authorId="1">
      <text>
        <r>
          <rPr>
            <sz val="8"/>
            <color indexed="81"/>
            <rFont val="Tahoma"/>
            <family val="2"/>
            <charset val="204"/>
          </rPr>
          <t>Среднеранний, холодостойкий сорт. Период от всходов до хозяйственной годности 20-30 дней. Розетка листьев крупная, высотой 45-50 см. Масса одного растения 20-25 г. Листья среднего размера, рассеченные, длиной 10-12 см. Ткань листьев очень нежная, сочная, с приятным горчичным вкусом. Молодые листья используют для приготовления салатов, бутербродов, в качестве приправы к мясным и рыбным блюдам. Урожайность – 1,8-2,2 кг/м2. Пригоден для круглогодичного выращивания в закрытом грунте и как горшечная культура на подоконнике. Посев семян в открытый грунт на глубину 1-1,5 см. Как правило, всходы не прореживают. Чтобы получать зелень в течение продолжительного времени, семена высевают несколько раз за сезон с интервалом 10-15 дней. Растениям необходимы своевременные поливы, прополки, рыхления и подкормки.</t>
        </r>
      </text>
    </comment>
    <comment ref="M408" authorId="1">
      <text>
        <r>
          <rPr>
            <sz val="10"/>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M409" authorId="1">
      <text>
        <r>
          <rPr>
            <sz val="8"/>
            <color indexed="81"/>
            <rFont val="Tahoma"/>
            <family val="2"/>
            <charset val="204"/>
          </rPr>
          <t xml:space="preserve">Высокоурожайный, раннеспелый сорт. Считается одним из самых красивых салатов. Отдает урожай не позднее 30 дней после всходов. Относится к полукочанным, формирует крупную рыхлую головку вырастающую массой до 500 г. Листья мягкие, хрустящие, с замечательным нежным вкусом. Сорт подходит для круглогодичного выращивания в обогреваемых теплицах и возделывания в открытом грунте с весны до осени.
</t>
        </r>
      </text>
    </comment>
    <comment ref="M410" authorId="1">
      <text>
        <r>
          <rPr>
            <sz val="10"/>
            <color indexed="81"/>
            <rFont val="Tahoma"/>
            <family val="2"/>
            <charset val="204"/>
          </rPr>
          <t>Среднеранний (50-62 дня от полных всходов до уборки) сорт листового салата. Предпочитает плодородные, удобренные почвы. Выращивают рассадным и безрассадным способом. Розетка листьев полупрямостоячая, высотой 20 см, диаметром 30 см. Лист крупный, обратнотреугольной формы, красноватый, пузырчатый, сильноволнистый по краю, хрустящей консистенции. Ценится за привлекательный внешний вид и великолепный вкус. Масса растения 330 г. Урожайность 3,0 кг/м2.</t>
        </r>
      </text>
    </comment>
    <comment ref="M411" authorId="1">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M412" authorId="1">
      <text>
        <r>
          <rPr>
            <sz val="10"/>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M413" authorId="1">
      <text>
        <r>
          <rPr>
            <sz val="8"/>
            <color indexed="81"/>
            <rFont val="Tahoma"/>
            <family val="2"/>
            <charset val="204"/>
          </rPr>
          <t>Раннеспелый сорт листового салата (начало хозяйственной годности на 39-43 день после полных всходов). Листья зеленые, пузырчатые, сильно волнистые по краям. Консистенция листьев хрустящая, сочная и очень нежная на вкус. Масса розетки – 150-160 г. Великолепно подходит для декорирования блюд, потребления в свежем виде, в салатах и для бутербродов. Сорт устойчив к цветушности и дает хороший урожай при любой длине дня.</t>
        </r>
      </text>
    </comment>
    <comment ref="M414" authorId="1">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каратиноидов и белков. Значительно полезней чем взрослые растения. Улучшат и разнообразят рацион.
Сочетание ароматов корицы, лимона и душистого перца создает неповторимую вкусовую гамму. Зелень используют в пищу в возрасте 7-10 дней. Базилик – мощнейший иммуностимулятор, помогает противостоять вирусам гриппа, укрепляет иммунитет и стенки кровеносных сосудов. Хорошо влияет на состояние кожи, волос и ногтей. Помогает бороться со стрессом и усталостью. Пикантный вкус базилика придает изысканную нотку мясным и рыбным блюдам, бутербродам и салатам. Состав: семена базилика Вкус корицы, Фиолетовый, Компатто.
</t>
        </r>
      </text>
    </comment>
    <comment ref="M415" authorId="1">
      <text>
        <r>
          <rPr>
            <sz val="8"/>
            <color indexed="81"/>
            <rFont val="Tahoma"/>
            <charset val="1"/>
          </rPr>
          <t xml:space="preserve">Микрозелень – это молодые растения в фазе первой пары настоящих листьев. Пищевая ценность таких растений значительно выше, чем взрослых растений. Микрозелень содержит максимальное количест во полезных макро- и микроэлементов, витаминов и других натуральных биологически активных веществ. Готова к срезке и употреблению на 7-10 день после посева! 
Эта необычная микрозелень состоит из усатого (безлисточкового) типа гороха. Отличается замещением листочков дополнительными усами. Проростки гороха, в отличие, от семян, – пища, которая легко усваивается организмом. Благодаря наличию минералов, микроэлементов, а также витаминов группы В – это отличный ингредиент диетических и вегетарианских блюд. Микрозелень обладает сочным, сладковатым вкусом. Употребляется в свежем виде, отлично подходит для добавления в салаты, для украшения блюд и десертов. Состав: горох овощной Безлисточковый.
</t>
        </r>
      </text>
    </comment>
    <comment ref="M416" authorId="1">
      <text>
        <r>
          <rPr>
            <sz val="8"/>
            <color indexed="81"/>
            <rFont val="Tahoma"/>
            <family val="2"/>
            <charset val="204"/>
          </rPr>
          <t xml:space="preserve">Микрозелень – молодые растения в фазе первой пары настоящих листьев. Пищевая ценность таких растений значительно выше, чем взрослых растений.
Микрозелень содержит максимальное количест во полезных макро- и микроэлементов, витаминов и других натуральных биологически активных веществ. Готова к срезке и употреблению на 7-9 день после посева!
Микрозелень капусты микс сочная, нежная, с приятным ароматом, мягким освежающим вкусом и пикантным послевкусием. Она укрепляет иммунитет, снижает кровяное давление, стимулирует пищеварение. Растёт и развивается быстро. В пищу используют срезанные целиком молодые растения уже через неделю после посева. Дополнит и украсит любые салаты, бутерброды и горячие блюда. В состав смеси входят: капуста белокочанная Слава 1305 – 50%, капуста краснокочанная Жар-птица – 50%.
</t>
        </r>
      </text>
    </comment>
    <comment ref="M417" authorId="1">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
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M418" authorId="1">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M419" authorId="1">
      <text>
        <r>
          <rPr>
            <sz val="8"/>
            <color indexed="81"/>
            <rFont val="Tahoma"/>
            <family val="2"/>
            <charset val="204"/>
          </rPr>
          <t xml:space="preserve">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 ®
</t>
        </r>
      </text>
    </comment>
    <comment ref="M420" authorId="1">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
Состав: свекла столовая Просто клад® – 35 %, свекла столовая Кумушка® – 35 %, свекла столовая Кухарка® – 30 %.
</t>
        </r>
      </text>
    </comment>
    <comment ref="M422" authorId="1">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M423" authorId="1">
      <text>
        <r>
          <rPr>
            <sz val="8"/>
            <color indexed="81"/>
            <rFont val="Tahoma"/>
            <family val="2"/>
            <charset val="204"/>
          </rPr>
          <t xml:space="preserve">Раннеспелый сорт для домашней кулинарии, переработки и зимнего хранения. Урожай созревает спустя 85-90 дней после появления полных всходов. Корнеплоды округлые, массой до 350 г. Мякоть темно-красная, сочная, плотная, богата сахарами, кольцеватость средняя. Вкусовые качества отличные. Выход товарной продукции – до 95 %. Урожайность достигает 10 кг/м2.
</t>
        </r>
      </text>
    </comment>
    <comment ref="M424" authorId="1">
      <text>
        <r>
          <rPr>
            <sz val="10"/>
            <color indexed="81"/>
            <rFont val="Tahoma"/>
            <family val="2"/>
            <charset val="204"/>
          </rPr>
          <t>Высокоурожайный среднеспелый сорт, период от всходов до массовой уборки урожая-100-110 дней. Урожайность высокая, 4-5 кг/м2. Корнеплоды округлые, гладкие, массой 150-240 г, выравненные. Мякоть темно-красная, плотная, без кольцеватости, отличных вкусовых качеств, сочная. Рекомендуется для всех видов кулинарной переработки, консервирования, отлично подходит для зимнего хранения. Сорт холодостойкий, устойчив к цветушности и растрескиванию корнеплодов.</t>
        </r>
      </text>
    </comment>
    <comment ref="M425" authorId="1">
      <text>
        <r>
          <rPr>
            <sz val="10"/>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M426" authorId="1">
      <text>
        <r>
          <rPr>
            <sz val="8"/>
            <color indexed="81"/>
            <rFont val="Tahoma"/>
            <family val="2"/>
            <charset val="204"/>
          </rPr>
          <t xml:space="preserve">Среднеспелый (100–120 дней) сорт. Корнеплод округлый, гладкий, красный, массой 110–210 г, с темно-красной однородной мякотью без колец. Посев в грунт — конец апреля–начало мая на глубину 2–2,5 см по схеме15х30 см. Сорт характеризуется стабильной урожайностью, выравненностью корнеплодов, холодостойкостью и хорошей лежкостью. Устойчив к цветушности. Рекомендован для употребления в свежем виде, кулинарной переработки, консервирования. Урожайность 3,6-6,9 кг/м2.
</t>
        </r>
      </text>
    </comment>
    <comment ref="M427" authorId="0">
      <text>
        <r>
          <rPr>
            <sz val="8"/>
            <color indexed="81"/>
            <rFont val="Tahoma"/>
            <family val="2"/>
            <charset val="204"/>
          </rPr>
          <t>Среднеспелый (100-120 дней от всходов до технической спелости) сорт. Посев в грунт конец апреля – начало мая по схеме 6х30 см на глубину 2,0-2,5 см. Растение средней высоты. Корнеплод округлый, гладкий, красный, с тонким и очень коротким осевым корешком, массой 110-215 г. Мякоть темно-красная, без колец. Вкусовые качества хорошие. Сорт характеризуется стабильной урожайностью, выравненностью корнеплодов, холодостойкостью и хорошей лежкостью. Устойчив к цветушности. Рекомендован для потребления в свежем виде и консервирования. Урожайность 3,6-6,9 кг/м2.</t>
        </r>
        <r>
          <rPr>
            <sz val="8"/>
            <color indexed="81"/>
            <rFont val="Tahoma"/>
            <charset val="204"/>
          </rPr>
          <t xml:space="preserve">
</t>
        </r>
      </text>
    </comment>
    <comment ref="M428" authorId="0">
      <text>
        <r>
          <rPr>
            <sz val="8"/>
            <color indexed="81"/>
            <rFont val="Tahoma"/>
            <family val="2"/>
            <charset val="204"/>
          </rPr>
          <t xml:space="preserve">Раннеспелый (94-121 день от всходов до технической спелости) сорт. Посев в грунт конец апреля – начало мая по схеме 6х30 см на глубину 2,0-2,5 см. Розетка листьев прямостоячая, средней величины. Корнеплод плоский, с маленькой головкой, высотой 6-8 см, диаметром 6,5-12,5 см, массой 300-500 г. Окраска кожицы темно-красная. Мякоть грубоватая, сочная, иногда с фиолетовым оттенком. Корнеплод на высоты и более погружен в почву. Вкусовые качества вареных корнеплодов хорошие. Сорт характеризуется относительной устойчивостью к засухе и устойчив к цветушности. Рекомендован для осенне-зимнего потребления. Урожайность 3-8 кг/м2.
</t>
        </r>
      </text>
    </comment>
    <comment ref="M429" authorId="0">
      <text>
        <r>
          <rPr>
            <sz val="10"/>
            <color indexed="81"/>
            <rFont val="Tahoma"/>
            <family val="2"/>
            <charset val="204"/>
          </rPr>
          <t>Среднеспелый (90-100 дней от всходов до технической спелости) урожайный гибрид столовой свеклы с красивыми ровными корнеплодами без колец. Рекомендуется для получения пучковой продукции, хранения и переработки. Розетка листьев полупрямостоячая. Корнеплоды округлые, гладкие, массой 270-370 г. Мякоть очень вкусная, нежная, темно-красная, не теряет при варке насыщенности цвета и вкуса.</t>
        </r>
        <r>
          <rPr>
            <sz val="8"/>
            <color indexed="81"/>
            <rFont val="Tahoma"/>
            <family val="2"/>
            <charset val="204"/>
          </rPr>
          <t xml:space="preserve">
</t>
        </r>
      </text>
    </comment>
    <comment ref="M430" authorId="0">
      <text>
        <r>
          <rPr>
            <sz val="10"/>
            <color indexed="81"/>
            <rFont val="Tahoma"/>
            <family val="2"/>
            <charset val="204"/>
          </rPr>
          <t>Среднеранний (100-105 дней от всходов до технической спелости) гибрид. Подходит для получения ранней пучковой продукции и выращивания на хранение. Гибрид накапливает максимальное количество сахаров в корнеплодах. Не формирует кольца даже при засухе и резких перепадах температуры. Розетка листьев полупрямостоячая. Корнеплоды округлые, очень гладкие, одинаковые, массой 220-350 г. Мякоть темно-красная, нежная, вкусная, сладкая. Рекомендуется для использования в свежем и вареном виде. Выращивают прямым посевом в открытый грунт на глубину 2-4 см по схеме 8-10х25 см. После посева почву желательно прикатать.</t>
        </r>
        <r>
          <rPr>
            <sz val="8"/>
            <color indexed="81"/>
            <rFont val="Tahoma"/>
            <family val="2"/>
            <charset val="204"/>
          </rPr>
          <t xml:space="preserve">
</t>
        </r>
      </text>
    </comment>
    <comment ref="M431" authorId="0">
      <text>
        <r>
          <rPr>
            <sz val="10"/>
            <color indexed="81"/>
            <rFont val="Tahoma"/>
            <family val="2"/>
            <charset val="204"/>
          </rPr>
          <t>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t>
        </r>
        <r>
          <rPr>
            <sz val="8"/>
            <color indexed="81"/>
            <rFont val="Tahoma"/>
            <family val="2"/>
            <charset val="204"/>
          </rPr>
          <t xml:space="preserve"> 
</t>
        </r>
      </text>
    </comment>
    <comment ref="M432" authorId="0">
      <text>
        <r>
          <rPr>
            <sz val="8"/>
            <color indexed="81"/>
            <rFont val="Tahoma"/>
            <family val="2"/>
            <charset val="204"/>
          </rPr>
          <t xml:space="preserve">Скороспелый (80-90 дней от всходов до технической спелости) сорт. Посев в грунт конец апреля – начало мая по схеме 6х30 см на глубину 2,0-2,5 см. Корнеплод округлой формы. Мякоть темно-красная, без колец. Масса корнеплода 350-400 г. Корнеплод легко выкапывается из почвы. Вкусовые качества хорошие. Сорт характеризуется выравненностью корнеплодов, стабильной урожайностью. Сорт устойчив к цветушности. Рекомендован для переработки и использования в свежем виде. Урожайность 6-7 кг/м2.
</t>
        </r>
      </text>
    </comment>
    <comment ref="M433" authorId="1">
      <text>
        <r>
          <rPr>
            <sz val="8"/>
            <color indexed="81"/>
            <rFont val="Tahoma"/>
            <family val="2"/>
            <charset val="204"/>
          </rPr>
          <t xml:space="preserve">Среднеспелый сорт с высокой урожайностью. Полную уборку проводят на 90-100 день после всходов. Розетки листьев компактные, растения не затеняют друг друга. Корнеплоды выровненные, гладкие, среднего размера. Мякоть темно-красная, нежная, без кольцеватости и грубых волокон, отменного вкуса, не теряет свой цвет при тепловой обработке. Подходит для получения сока и консервирования. Сорт отлично хранится всю зиму.
</t>
        </r>
      </text>
    </comment>
    <comment ref="M434" authorId="1">
      <text>
        <r>
          <rPr>
            <sz val="8"/>
            <color indexed="81"/>
            <rFont val="Tahoma"/>
            <family val="2"/>
            <charset val="204"/>
          </rPr>
          <t>Среднеранний одноростковый сорт (62-105 дней от всходов до технической спелости). Корнеплод цилиндрический, красный, мякоть темно-красная, нежная, сочная. Масса 200-330 г. Вкусовые качества отличные.Ценность сорта: не требует дополнительных затрат труда на прореживание в период выращивания (одноростковость), стабильная урожайность, раннее и быстрое формирование корнеплодов. Рекомендуется для хранения, консервирования и выращивания на пучковую продукцию. Урожайность 5,5-5,8 кг/м².</t>
        </r>
      </text>
    </comment>
    <comment ref="M436" authorId="0">
      <text>
        <r>
          <rPr>
            <sz val="8"/>
            <color indexed="81"/>
            <rFont val="Tahoma"/>
            <family val="2"/>
            <charset val="204"/>
          </rPr>
          <t xml:space="preserve">Среднеспелый (125-130 дней от всходов до технической спелости) сорт. Розетка листьев прямостоячая. Корнеплод округлый, опробковение головки отсутствует или очень слабое. Мякоть красная, без колец. Масса корнеплода 160-360 г. Вкусовые качества отличные. Выращивают прямым посевом в открытый грунт на глубину 2-4 см. Сорт с высоким выходом товарной продукции и хорошей лежкостью корнеплодов. Рекомендуется для использования в кулинарии и для зимнего хранения. Урожайность 2,5-4,0 ( до 4,7) кг/м2.
</t>
        </r>
        <r>
          <rPr>
            <sz val="8"/>
            <color indexed="81"/>
            <rFont val="Tahoma"/>
            <charset val="204"/>
          </rPr>
          <t xml:space="preserve">
</t>
        </r>
      </text>
    </comment>
    <comment ref="M437" authorId="1">
      <text>
        <r>
          <rPr>
            <sz val="8"/>
            <color indexed="81"/>
            <rFont val="Tahoma"/>
            <family val="2"/>
            <charset val="204"/>
          </rPr>
          <t xml:space="preserve">Новый сорт с интенсивно окрашенной мякотью и высокими вкусовыми качествами корнеплодов. Раннеспелый, формирует урожай за 85-95 дней от всходов. Корнеплод округлый, гладкий, массой 200-350 г. Мякоть темно-красная, с высоким содержанием сухого вещества (до 20%), сладкая и сочная. Употреблять в пищу корнеплоды рекомендуем уже с наступлением пучковой спелости, в возрасте от 50 дней. Нежные молодые листья тоже используются для приготовления летних супов. Основной осенний урожай хорошо хранится. Урожайность 4-5 кг/м 2 .
</t>
        </r>
      </text>
    </comment>
    <comment ref="M438" authorId="1">
      <text>
        <r>
          <rPr>
            <sz val="10"/>
            <color indexed="81"/>
            <rFont val="Tahoma"/>
            <family val="2"/>
            <charset val="204"/>
          </rPr>
          <t>Новый, среднеспелый сорт (период от полных всходов до начала технической спелости 110-115 дней) с идеально выровненными цилиндрическими корнеплодами, массой 160-310 гр. Мякоть без колец и грубых волокон, сочная, нежная, фиолетовая, очень сладкая с превосходными вкусовыми качествами. Используется для переработки, свежего потребления и длительного хранения без потери вкусовых качеств.</t>
        </r>
      </text>
    </comment>
    <comment ref="M439" authorId="1">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M440" authorId="1">
      <text>
        <r>
          <rPr>
            <sz val="10"/>
            <color indexed="81"/>
            <rFont val="Tahoma"/>
            <family val="2"/>
            <charset val="204"/>
          </rPr>
          <t>Скороспелый сорт, период от всходов до технической спелости95-100 дней. Урожайность высокая, 6-7 кг/м2. Корнеплоды цилиндрические,  длинные,  с гладкой поверхностью,  массой 180-260 г. Мякоть красно-фиолетовая, нежная, сочная, без выраженной кольцеватости. Вкус отличный. Подходит для всех видов кулинарной переработки. Корнеплоды хорошо транспортируются  и  хранятся  в  зимний  период  без  потери  прекрасных вкусовых и товарных качеств. Сорт устойчив к стеблеванию.</t>
        </r>
      </text>
    </comment>
    <comment ref="M441" authorId="1">
      <text>
        <r>
          <rPr>
            <sz val="8"/>
            <color indexed="81"/>
            <rFont val="Tahoma"/>
            <family val="2"/>
            <charset val="204"/>
          </rPr>
          <t xml:space="preserve">Сорт среднеспелый, высокоурожайный, транспортабельный. Корнеплоды темно-красные, цилиндрические, с небольшим заостренным кончиком и ровной поверхностью, легко выдергиваются из почвы. Мякоть темно-красная, без колец, сладкая, высоких вкусовых качеств. Масса корнеплода 250-600 г. Отличается высокой товарностью корнеплодов. Урожайность 7-9 кг/м2. Используется для хранения и консервирования.
</t>
        </r>
      </text>
    </comment>
    <comment ref="M442" authorId="0">
      <text>
        <r>
          <rPr>
            <sz val="10"/>
            <color indexed="81"/>
            <rFont val="Tahoma"/>
            <family val="2"/>
            <charset val="204"/>
          </rPr>
          <t>Среднеспелый сорт универсального использования: для домашней кулинарии, консервирования, длительного зимнего хранения, получения пучковой продукции. Розетка листьев полуприподнятая. Корнеплод округлый, красный, массой 230-350 г. Мякоть темно-красная, сочная, высоких вкусовых качеств. Отличается высокой урожайностью, выравненностью корнеплодов, хорошей лежкоспособностью.</t>
        </r>
        <r>
          <rPr>
            <sz val="8"/>
            <color indexed="81"/>
            <rFont val="Tahoma"/>
            <family val="2"/>
            <charset val="204"/>
          </rPr>
          <t xml:space="preserve">
</t>
        </r>
      </text>
    </comment>
    <comment ref="M446" authorId="1">
      <text>
        <r>
          <rPr>
            <sz val="8"/>
            <color indexed="81"/>
            <rFont val="Tahoma"/>
            <family val="2"/>
            <charset val="204"/>
          </rPr>
          <t xml:space="preserve">Раннеспелый сорт для открытого грунта и пленочных укрытий, вступает в плодоношение на 105 день от полных всходов. Растение детерминантное, высотой от 70 до 100 см, с дружной отдачей урожая. Необходима подвязка, пасынкование и прищипка растений над 3-4 кистью. Плоды цилиндрические, длиной 10-12 см, гладкие, массой около 70 г. Сорт удачно сочетает презентабельный товарный вид и хорошую лежкость томатов без потери отличных вкусовых качеств. Для свежего потребления и консервирования. Урожайность – не менее 3 кг с одного растения.
</t>
        </r>
      </text>
    </comment>
    <comment ref="M447" authorId="0">
      <text>
        <r>
          <rPr>
            <sz val="8"/>
            <color indexed="81"/>
            <rFont val="Tahoma"/>
            <family val="2"/>
            <charset val="204"/>
          </rPr>
          <t xml:space="preserve">Среднеранний (плоды созревают на 95-113 день после полных всходов) низкорослый гибрид для выращивания в открытом грунте и под временными пленочными укрытиями. Растение детерминантного типа (с ограниченным ростом), высотой 50-100 см. Плоды сливовидной формы, плотные, мясистые, красного цвета, массой 100 г, с приятной сладковатой мякотью. Прекрасно подойдут для цельноплодного консервирования, консервирования в собственном соку и свежих салатов. Гибрид устойчив к вертициллезу и фузариозному увяданию. Ценится за высокую стабильную урожайность, красивые плоды одинакового размера с прекрасным вкусом. Посев на рассаду — в конце марта — начале апреля. Пикировка — в фазе первого настоящего листа. Высадка рассады в теплицы — в мае. После высадки в открытый грунт растения формируют и подвязывают. Схема посадки: 40х50 см.
</t>
        </r>
      </text>
    </comment>
    <comment ref="M448" authorId="1">
      <text>
        <r>
          <rPr>
            <sz val="8"/>
            <color indexed="81"/>
            <rFont val="Tahoma"/>
            <family val="2"/>
            <charset val="204"/>
          </rPr>
          <t xml:space="preserve">Очень ранний детерминантный (с ограниченным ростом) низкорослый сорт. Сочные красные сердцевидные плоды, массой 220-340 г созревают на растении уже через 85-95 дней. Мякоть с насыщенным сладким вкусом, высоким содержанием полезных веществ и ликопина — выгодное и неоспоримое достоинство нового сорта именно для употребления в свежем виде, приготовления соков, томатных соусов и пасты. Рекомендуется для выращивания в открытом грунте и пленочных теплицах. Посев на рассаду — в конце марта — начале апреля. Пикировка — в фазе первого настоящего листа. Высадка рассады в теплицы — в мае. Схема посадки: 40х50 см. Через несколько дней после высадки растения подвязывают. 
</t>
        </r>
      </text>
    </comment>
    <comment ref="M449" authorId="0">
      <text>
        <r>
          <rPr>
            <sz val="8"/>
            <color indexed="81"/>
            <rFont val="Tahoma"/>
            <family val="2"/>
            <charset val="204"/>
          </rPr>
          <t>Ультраскороспелый (80-85 дней от всходов до плодоношения) низкорослый (40-50 см) сорт, рекомендован для выращивания в открытом грунте. Растение штамбовое, не требует подвязки и пасынкования. Посев на рассаду в начале-середине апреля. Пикировка в фазе первого настоящего листа. Высадка рассады в грунт в мае в возрасте 30-35 дней. Сорт можно выращивать прямым посевом семян в начале мая под пленочные укрытия, при этом пикируют в открытый грунт в начале июня. Плоды плоскоокруглой формы, массой 60-70 г, преимущественно салатного назначения. Схема посадки 30х50 см. Вследствие высокой скороспелости не поражается фитофторой, отдает весь урожай за 2 недели. Начало плодоношения – конец июня. Урожайность одного растения 2,0 кг. Семена можно высевать прямо в грунт в апреле под двойные пленочные укрытия.</t>
        </r>
        <r>
          <rPr>
            <sz val="8"/>
            <color indexed="81"/>
            <rFont val="Tahoma"/>
            <charset val="204"/>
          </rPr>
          <t xml:space="preserve">
</t>
        </r>
      </text>
    </comment>
    <comment ref="M450" authorId="1">
      <text>
        <r>
          <rPr>
            <sz val="8"/>
            <color indexed="81"/>
            <rFont val="Tahoma"/>
            <family val="2"/>
            <charset val="204"/>
          </rPr>
          <t xml:space="preserve">Ультраскороспелый (85-90 дней от всходов до плодоношения) карликовый (20-30 см) сорт, рекомендован для выращивания на балконе, подоконнике, в подвесных вазонах. Растение штамбовое, не требует подвязки и пасынкования. Плоды округлой формы, массой 20-25 г. Посев на рассаду — в начале-середине апреля. Пикировка — в фазе первого настоящего листа. Посадка в грунт — в начале мая в возрасте 30-35 дней. Растения высаживают в цветочные горшки, объемом почвы 1,5-2,0 литра. Сорт отличается высокой декоративностью, привлекательным и оригинальным видом. Начало плодоношения – конец июня. Урожайность одного растения до 0,5 кг. Семена после уборки сохраняют всхожесть в течение 10 лет при оптимальных условиях хранения. Рекомендуется увеличить норму высева по окончании срока годности.
</t>
        </r>
      </text>
    </comment>
    <comment ref="M451" authorId="1">
      <text>
        <r>
          <rPr>
            <sz val="8"/>
            <color indexed="81"/>
            <rFont val="Tahoma"/>
            <family val="2"/>
            <charset val="204"/>
          </rPr>
          <t xml:space="preserve">Раннеспелый гибрид, период от всходов до созревания 95-105 дней. Предназначен для выращивания в открытом грунте и пленочных теплицах. Урожайность высокая – 7,5-8 кг/м2. Растения детерминантные, штамбовые, высотой 35-45 см. Плоды округлые, выравненные, плотные, массой 110-120 г, не растрескиваются. Вкусовые качества отличные, томаты сладкие,сочные, с прекрасным арома-том. Рекомендуются для потребленияв свежем виде, получения сока, различной кулинарной переработки. Гибрид устойчив к фузариозному увяданию.
Посев семян на рассаду с обязательной пикировкой в фазе одного-двух настоящих листьев. Растения высаживают в возрасте 45-55 дней, размещая на 1 кв.м 4-5 штук. Растениям необходимы регулярные поливы, прополки, рыхления и подкормки.
</t>
        </r>
      </text>
    </comment>
    <comment ref="M452" authorId="1">
      <text>
        <r>
          <rPr>
            <sz val="8"/>
            <color indexed="81"/>
            <rFont val="Tahoma"/>
            <family val="2"/>
            <charset val="204"/>
          </rPr>
          <t>Незаурядный «рыночный» гибрид с превосходными товарными и технологическими характеристиками. Рекомендуется для получения ранней продукции под пленкой в средней полосе и в открытом грунте южных регионов. Начало плодоношения – ультрараннее, через 82-87 дней от появления всходов. Плод достаточно крупный, массой 130-150 г, что нечасто встречается у ранних томатов. Растение детерминантное, высотой 65-70 см. Первое соцветие закладывается над 5-6 листом, последующие - через один лист. Плодоношение дружное. Урожайность в о/г свыше 10 кг/м 2 , подпленкой – 16-17 кг/м 2 . Уходит от поражения фитофторозом. Устойчив к вертициллезу, бактериозам, корневым гнилям, повышенной температуре.</t>
        </r>
      </text>
    </comment>
    <comment ref="M453" authorId="0">
      <text>
        <r>
          <rPr>
            <sz val="8"/>
            <color indexed="81"/>
            <rFont val="Tahoma"/>
            <family val="2"/>
            <charset val="204"/>
          </rPr>
          <t xml:space="preserve">Суперранний (80-85 дней от всходов до уборки урожая) низкорослый сорт для выращивания в открытом грунте и под временными пленочными укрытиями. Подходит для безрассадного выращивания в регионах с благоприятным климатом. Растение детерминантное, высотой 50-60 см. Плоды яйцевидной формы, гладкие, ярко-красные, прочные, массой 100-120 г. Идеальны для цельноплодного консервирования и переработки на томатопродукты, хороши для приготовления салатов. Сорт устойчив к фузариозу, вертициллезу и вершинной гнили плодов. Урожайность 5,5-6,0 кг/м2. Посев на рассаду — в конце марта — начале апреля. Пикировка — в фазе первого настоящего листа. Высадка рассады в открытый грунт— в мае. Схема посадки: 40х50 см.
</t>
        </r>
      </text>
    </comment>
    <comment ref="M454" authorId="0">
      <text>
        <r>
          <rPr>
            <sz val="8"/>
            <color indexed="81"/>
            <rFont val="Tahoma"/>
            <family val="2"/>
            <charset val="204"/>
          </rPr>
          <t xml:space="preserve">Скороспелый (90-95 дней от всходов до плодоношения) низкорослый (до 70 см) гибрид, рекомендован для пленочных теплиц, тоннелей и открытого грунта. Посев на рассаду в начале-середине апреля (если высадка рассады планируется на конец мая – начало июня, то посев на рассаду в конце апреля). Пикировка рассады в фазе первого настоящего листа. Высадка рассады в грунт в возрасте 30-35 дней в начале-середине мая или конце мая – начале июня (в зависимости от погоды). Плоды округлой формы, массой до 80 г. Преимущественно салатного назначения, рекомендуется также для цельноплодного консервирования. В открытом и защищенном грунте растения формируют в 2-3 стебля. Схема посадки 40х50 см. Гибрид устойчив к возбудителям вируса табачной мозаики, кладоспориозу, фузариоза. Отличается дружной отдачей урожая. Урожайность одного растения 3,5-4,0 кг.
</t>
        </r>
      </text>
    </comment>
    <comment ref="M455" authorId="0">
      <text>
        <r>
          <rPr>
            <sz val="8"/>
            <color indexed="81"/>
            <rFont val="Tahoma"/>
            <family val="2"/>
            <charset val="204"/>
          </rPr>
          <t xml:space="preserve">Раннеспелый сорт, период от всходов до технической спелости 97-103 дня. Для выращивания в открытом грунте и под пленочными укрытиями. Растение детерминатное, требует подвязки и формирования. Плод цилиндрический, гладкий, плотный, оранжевый. Масса 50-70 г. Вкусовые качества плодов в свежем виде, при засоле и консервировании отличные. Растянутый период плодоношения позволит продлить потребление свежих плодов и переработку их впрок на более длительный срок. Благодаря тому, что сорт холодостойкий, возможна более ранняя посадка растений в грунт.
</t>
        </r>
      </text>
    </comment>
    <comment ref="M456" authorId="1">
      <text>
        <r>
          <rPr>
            <sz val="9"/>
            <color indexed="81"/>
            <rFont val="Tahoma"/>
            <family val="2"/>
            <charset val="204"/>
          </rPr>
          <t xml:space="preserve">«Золотая Андромеда» - детерминантный, среднерослый томат. Высота куста - около 70 см. Сам куст средневетвистый. Листья среднего размера, темно-зеленые.Плоды плоскоокруглые, со слаборебристой поверхностью, массой до 100 граммов. Семенных камер обычно 4. Цвет спелой «Золотой Андромеды» насыщенно-оранжевый: это связано с повышенным содержанием бета-каротиноидов. Вкус плодов отличный: помидоры пригодны для употребления в свежем виде, а также для переработки на сок, консервирования в виде лечо и т.п. Плоды хорошо хранятся и переносят транспортировку.Раннеспелый сорт: в регионах районирования созревание плодов начинается через 80…110 дней после массового появления всходов.
</t>
        </r>
        <r>
          <rPr>
            <sz val="10"/>
            <color indexed="81"/>
            <rFont val="Tahoma"/>
            <family val="2"/>
            <charset val="204"/>
          </rPr>
          <t xml:space="preserve">
</t>
        </r>
      </text>
    </comment>
    <comment ref="M457" authorId="1">
      <text>
        <r>
          <rPr>
            <sz val="8"/>
            <color indexed="81"/>
            <rFont val="Tahoma"/>
            <family val="2"/>
            <charset val="204"/>
          </rPr>
          <t>Томат богат железом и высоким содержанием аскорбиновой кислоты, а такое вещество, как бета — каротин (провитамин А, в данном томате его не менее 3,5%) способствует укреплению сердечно — сосудистой системы, волос, ногтей и кожного покрова.«Золотое сердце» относится к группе раннеспелых сортов томатов, обладает высокой урожайностью.Высота куста не превышает 90 — 100 см, тип — детерминантный. Растение обладает пышной листвой, листки простой формы, ярко — зеленого цвета, небольшого размера.Томат можно выращивать в открытом грунте, в теплицах разного типа, под пленочным укрытием. В парниках кусты вырастают выше, чем в открытом грунте. На одной кисти обычно созревает от 5 до 7 штук. С одного м2 вполне можно собрать 6 — 7 кг плодов.Плодоносит куст практически весь летний сезон.Томаты формой напоминают сердце, у плодоножки видна ребристость, а нижняя часть заостренная. Кожица плода не плотная, но упругая и блестящая. Вес одного помидора около 200 гр. Цвет яркий, оранжево — желтый. Семян в плодах немного, нет кислоты и водянистости, вкусовые характеристики довольно высокие, томат сладкий и сочный.Томаты «Золотое сердце» обладают неплохой лежкостью, их можно успешно перевозить на большие расстояния, плоды не трескаются.Если собрать помидоры в зеленом виде, то в помещении прекрасно дозревают. Предназначение универсальное. Можно использовать для употребления в свежем виде, в качестве ингредиента в салаты и овощное рагу. Если плод переспеет, то из него получается очень вкусный сок. Помидоры пригодны также для всех видов консервирования.</t>
        </r>
        <r>
          <rPr>
            <sz val="10"/>
            <color indexed="81"/>
            <rFont val="Tahoma"/>
            <family val="2"/>
            <charset val="204"/>
          </rPr>
          <t xml:space="preserve">
</t>
        </r>
      </text>
    </comment>
    <comment ref="M458" authorId="0">
      <text>
        <r>
          <rPr>
            <sz val="8"/>
            <color indexed="81"/>
            <rFont val="Tahoma"/>
            <family val="2"/>
            <charset val="204"/>
          </rPr>
          <t xml:space="preserve">Скороспелый (90-95 дней от всходов до плодоношения низкорослый (до 70 см) гибрид, рекомендуется для пленочных теплиц, тоннелей и открытого грунта. Посев на рассаду начало-середина апреля (если высадка рассады планируется на конец мая – начало июня, то посев на рассаду в конце апреля). Пикировка в фазе первого настоящего листа. Посадка рассады в грунт в возрасте 30-35 дней. Первое соцветие закладывается над 6-7 листом, последующие через 1-2 листа. Соцветие простое, в кисти 6-8 округлых плодов равномерной окраски, массой 90-100 г. Плоды очень вкусные, сладкие, прекрасно подходят для консервирования, приготовления свежих салатов. В открытом и защищенном грунте растения формируют в 1–2 стебля. Схема посадки 40х50 см. Гибрид устойчив к возбудителям вируса табачной мозаики, кладоспориоза и фузариоза. Отличается дружной отдачей урожая. Урожайность одного растения 3,0-3,5 кг.
</t>
        </r>
        <r>
          <rPr>
            <sz val="8"/>
            <color indexed="81"/>
            <rFont val="Tahoma"/>
            <charset val="204"/>
          </rPr>
          <t xml:space="preserve">
</t>
        </r>
      </text>
    </comment>
    <comment ref="M459" authorId="0">
      <text>
        <r>
          <rPr>
            <sz val="10"/>
            <color indexed="81"/>
            <rFont val="Tahoma"/>
            <family val="2"/>
            <charset val="204"/>
          </rPr>
          <t>Среднеспелый (100-110 дней от всходов до плодоношения) низкорослый (до 80 см) гибрид, рекомендован для пленочных теплиц, тоннелей и открытого грунта. Посев на рассаду конец марта - начало апреля. Пикировка в фазе первого настоящего листа. Высадка рассады в грунт после окончания весенних заморозков в возрасте 35-40 дней. Плоды плоскоокруглой формы, массой 120-140 г. Не растрескиваются. Отлично подходят для цельноплодного консервирования, приготовления салатов. В открытом и защищенном грунте растения формируют в 1-2 стебля. Схема посадки 40х50 см. Гибрид устойчив к возбудителям вируса табачной мозаики, фузариоза. Отличается дружной отдачей урожая. Урожайность одного растения 3,5-4,0 кг.</t>
        </r>
        <r>
          <rPr>
            <sz val="8"/>
            <color indexed="81"/>
            <rFont val="Tahoma"/>
            <family val="2"/>
            <charset val="204"/>
          </rPr>
          <t xml:space="preserve">
</t>
        </r>
      </text>
    </comment>
    <comment ref="M460" authorId="0">
      <text>
        <r>
          <rPr>
            <sz val="8"/>
            <color indexed="81"/>
            <rFont val="Tahoma"/>
            <family val="2"/>
            <charset val="204"/>
          </rPr>
          <t xml:space="preserve">Новый очень скороспелый сорт (80-85 дней от всходов до плодоношения), предназначен для выращивания в открытом грунте и под временными пленочными укрытиями. Растение низкорослое высотой 0,4-0,5 м. Отличается уникальной завязываемостью плодов в любых погодных условиях. При выращивании в открытом грунте в формировке не нуждается, в пленочных теплицах формируют в 3 побега, на каждом их которых оставляют по 3-4 соцветия. Плоды 140-160 г, ярко-красные, плоско-округлые, слегка ребристые. Отличается очень дружной отдачей урожая. До 15 июля в Средней полосе России можно получить 6-8 кг красных плодов. Преимущественно салатного назначения. Плотность посадки 3,0-3,2 раст/м2.
</t>
        </r>
      </text>
    </comment>
    <comment ref="M461" authorId="1">
      <text>
        <r>
          <rPr>
            <sz val="8"/>
            <color indexed="81"/>
            <rFont val="Tahoma"/>
            <family val="2"/>
            <charset val="204"/>
          </rPr>
          <t xml:space="preserve">Среднеранний (108-115 дней от всходов до плодоношения) низкорослый сорт для открытого грунта и пленочных теплиц. Растение детерминантное, высотой 80 см. Плоды плоскоокруглые, ярко-красные, слаборебристые, массой до 220 г. Сорт с редким сочетанием раннеспелости и крупноплодности, ценится за сладкие сочные плоды для салатов, соков и консервирования томатов кусочками. Устойчив к фузариозу и вертициллезу. Урожайность одного растения 4,5-6,0 кг. Посев на рассаду — в конце марта — начале апреля. Пикировка — в фазе первого настоящего листа. Высадка рассады в теплицы— в мае. Схема посадки: 40х50 см.
</t>
        </r>
      </text>
    </comment>
    <comment ref="M462" authorId="0">
      <text>
        <r>
          <rPr>
            <sz val="10"/>
            <color indexed="81"/>
            <rFont val="Tahoma"/>
            <family val="2"/>
            <charset val="204"/>
          </rPr>
          <t>Один из лучших ранних (от всходов до созревания плодов 92-108 дней) розовоплодных низкорослых сортов для выращивания в пленочных теплицах и открытом грунте. Растение детерминатное, высотой до 1 м. Плоды многокамерные, крупные, массой до 200 г, с высоким содержанием ликопина и сахара. Рекомендуются для свежих летних салатов и консервирования кусочками. Особенно аппетитно и эффектно смотрятся нарезки томатов разного цвета. Урожайность одного растения до 6 кг. Посев на рассаду — в конце марта — начале апреля. Пикировка — в фазе первого настоящего листа. Высадка рассады в теплицы — в мае. Схема посадки: 40х50 см.</t>
        </r>
        <r>
          <rPr>
            <sz val="8"/>
            <color indexed="81"/>
            <rFont val="Tahoma"/>
            <family val="2"/>
            <charset val="204"/>
          </rPr>
          <t xml:space="preserve">
</t>
        </r>
      </text>
    </comment>
    <comment ref="M463" authorId="1">
      <text>
        <r>
          <rPr>
            <sz val="8"/>
            <color indexed="81"/>
            <rFont val="Tahoma"/>
            <family val="2"/>
            <charset val="204"/>
          </rPr>
          <t xml:space="preserve">Ультраранний гибрид: вступает в плодоношение через 85-90 дней от всходов. По совокупности характеристик «скороспелость»+«качество плодов»+«урожайность» практически не имеет равных. Растения детерминантные, в условиях теплицы высотой 70-80 см. В каждой кисти 5-6 плодов. Помидоры достаточно крупные для ранних – 140-170 г, плотные, очень вкусные. Томаты с «носиком» ценятся за первоклассный товарный вид и востребованы на рынке. Гибрид устойчив к ВТМ, ЧБП, альтернариозу, фузариозу и отзывчив на качество ухода. Урожайность в о/г – 14-16 кг/м2 , в з/г – 20-25 кг/м2.
</t>
        </r>
      </text>
    </comment>
    <comment ref="M464" authorId="1">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
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M465" authorId="1">
      <text>
        <r>
          <rPr>
            <sz val="9"/>
            <color indexed="81"/>
            <rFont val="Tahoma"/>
            <family val="2"/>
            <charset val="204"/>
          </rPr>
          <t>Ультраскороспелый, крупноплодный детерминантный гибрид. Отличается дружным плодоношением и обеспечивает самый ранний массовый урожай уже на 83-95 день после всходов. За сезон даёт от 13 до 15 кг/м 2 вкуснейших томатов. В средней полосе рекомендуется для пленочных укрытий, в южных регионах – для открытого грунта. Растения мощные, высотой 60-80 см, первое соцветие закладывают над 5-7 листом, последующие – через 1-2 листа. Плоды массой 200-300 г, плотные, без зеленого пятна у плодоножки, не растрескиваются. Томаты хороши в свежих салатах, отлично подходят для кулинарии и приготовления ароматных летних соусов. Гибрид легко переносит высокие температуры воздуха и почвы, устойчив к вирусу табачной мозаики, альтернариозу, вершинной и корневой гнилям, Плоды хорошо транспортируются и хранятся достаточно продолжительное время.</t>
        </r>
      </text>
    </comment>
    <comment ref="M466" authorId="1">
      <text>
        <r>
          <rPr>
            <sz val="8"/>
            <color indexed="81"/>
            <rFont val="Tahoma"/>
            <family val="2"/>
            <charset val="204"/>
          </rPr>
          <t xml:space="preserve">Ультраскороспелый, высокоурожайный сорт с длительным периодом плодоношения. От всходов до начала сбора плодов 75-85 дней. Предназначен для выращивания в открытом и защищенном грунте. Растения детерминантные, высотой 40-60 см, не пасынкуются. Плоды округлые, устойчивы к растрескиванию, массой 80-100 г в открытом грунте, и до 150 г. в пленочных теплицах. Вкус превосходный, томаты сладкие, сочные, мясистые. Рекомендуются для потребления в свежем виде, цельноплодного консервирования и переработки на томатопродукты. Урожайность –13-15 кг/м2. Сорт устойчив к недостаточной освещенности и пониженным температурам.
</t>
        </r>
      </text>
    </comment>
    <comment ref="M467" authorId="1">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M468" authorId="1">
      <text>
        <r>
          <rPr>
            <sz val="10"/>
            <color indexed="81"/>
            <rFont val="Tahoma"/>
            <family val="2"/>
            <charset val="204"/>
          </rPr>
          <t xml:space="preserve"> </t>
        </r>
        <r>
          <rPr>
            <sz val="9"/>
            <color indexed="81"/>
            <rFont val="Tahoma"/>
            <family val="2"/>
            <charset val="204"/>
          </rPr>
          <t>Детерминантный низкорослый сорт с крепкими побегами.Особенности кустов:высота стеблей 60-70 см;количество плодоносных ветвей 7-8;листья темно-зеленые, плотные;    облиственность выраженная;на гроздьях завязывается по 5-6 помидоров.Сроки созревания среднеранние – через 103-110 дней от появления всходов.Описание плодов:средняя масса 200-220 г; универсальность использования;нерастрескивающаяся кожица;мягкая, нежная, умеренно сочная мякоть;возможность длительного хранения;семенных камер 4-5;уровень сахаров 5%.
Во вкусе преобладают сладкие нотки, есть легкая гармоничная кислинка.</t>
        </r>
      </text>
    </comment>
    <comment ref="M469" authorId="1">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M470" authorId="0">
      <text>
        <r>
          <rPr>
            <sz val="8"/>
            <color indexed="81"/>
            <rFont val="Tahoma"/>
            <family val="2"/>
            <charset val="204"/>
          </rPr>
          <t xml:space="preserve">Растение штамбовое, прямостоячее, слабоветвистое, высотой 40-45 см. Плодоношение растянутое. Для открытого грунта. Не требует пасынкования и подвязки. Ультраскороспелый: созревание плодов наступает на 82-121 день после появления всходов. Плоды красные, мясистые, удлиненно-овальные с носиком (сливовидной формы), гладкие, массой 50-60. Рекомендуется для садово-огородных участков, приусадебных и мелких фермерских хозяйств; для употребления в свежем виде, засолки и цельноплодного консервирования.
</t>
        </r>
      </text>
    </comment>
    <comment ref="M471" authorId="1">
      <text>
        <r>
          <rPr>
            <sz val="8"/>
            <color indexed="81"/>
            <rFont val="Tahoma"/>
            <family val="2"/>
            <charset val="204"/>
          </rPr>
          <t xml:space="preserve">Скороспелый, очень вкусный и красивый гибрид томата с удивительно сладкими плодами! Растения детерминантные, высотой 70-80 см, начинают плодоносить спустя 90-95 дней от появления всходов. В каждой кисти 5-6 плодов средней массой 130-140 г. Они привлекают внимание необычной формой – округлые с забавным носиком. Яркие, без зеленого пятна у плодоножки, помидоры выровнены по форме и размеру. Они мясистые, многокамерные и вкусные, очень богаты β-каротином. Повышенное содержание сухих веществ обеспечивает отличную лежкость. Гибрид предназначен для пленочных укрытий и открытого грунта. Урожайность под пленкой 16-18 кг/м 2 . Устойчив к альтернариозу, черной бактериальной пятнистости и фузариозному увяданию.
</t>
        </r>
      </text>
    </comment>
    <comment ref="M472" authorId="0">
      <text>
        <r>
          <rPr>
            <sz val="8"/>
            <color indexed="81"/>
            <rFont val="Tahoma"/>
            <family val="2"/>
            <charset val="204"/>
          </rPr>
          <t xml:space="preserve">Скороспелый (95-100 дней от всходов до плодоношения) сорт для выращивания в открытом грунте. Посев на рассаду в конце марта – начале апреля. Пикировка в фазе первого настоящего листа. Высадка в грунт в конце мая-начале июня. Растение штамбовое, компактное, высотой до 50 см. Плоды красные, плоскоокруглые, слаборебристые, очень вкусные. Масса плодов до 200 г. Не пасынкуется.. Ценится за высокую отдачу урожая, особенно в первую декаду сбора, до массового проявления фитофтороза. Устойчив к вершинной и корневым гнилям. Использование универсальное. Подвязка, регулярные подкормки, сбор плодов в бланжевой спелости с последующим дозариванием увеличивает выход урожая до 3 -3,5 кг с растения.
</t>
        </r>
      </text>
    </comment>
    <comment ref="M474" authorId="1">
      <text>
        <r>
          <rPr>
            <sz val="8"/>
            <color indexed="81"/>
            <rFont val="Tahoma"/>
            <family val="2"/>
            <charset val="204"/>
          </rPr>
          <t xml:space="preserve">Раннеспелый гибрид (период от полных всходов до начала созревания плодов 90-95 дней от всходов до начала созревания). Рекомендуется для производства ранней продукции в открытом грунте и пленочных теплицах. Растение детерминантное, высотой 110-130 см. Плод округлый с носиком, плотный, мясистый, массой 160-190 г, с высокими вкусовыми и товарными качествами. Урожайность за первых два сбора 5-6 кг/м2, общая урожайность 19-20 кг/м2. Прекрасно подходит для всех видов консервирования и потребления в свежем виде. Обладает хорошей транспортабельностью и устойчивостью к заболеваниям.
Посев на рассаду в марте. Пикировка в фазе 1-2-х настоящих листьев. Посадка рассады - в середине  мая под пленку, в  начале июня - в открытый грунт. Возраст  рассады - 60-65 дней (в фазе пяти-семи настоящих листьев). Схема посадки 50х40 см.
</t>
        </r>
      </text>
    </comment>
    <comment ref="M475" authorId="1">
      <text>
        <r>
          <rPr>
            <sz val="8"/>
            <color indexed="81"/>
            <rFont val="Tahoma"/>
            <family val="2"/>
            <charset val="204"/>
          </rPr>
          <t xml:space="preserve">Раннеспелый высокоурожайный гибрид (90-95 дней от появления всходов до начала созревания). Рекомендован  для получения ранней продукции в пленочных теплицах и открытом грунте. Растение детерминантное, высотой 110-120 см. Плоды вкусные, ароматные, круглые с носиком, окраска зрелого плода – ярко-красная. Масса 200-250 г. Обладает комплексной устойчивостью к основным болезням томата. Идеальный гибрид для использования в свежем виде и приготовления домашних салатов.
</t>
        </r>
      </text>
    </comment>
    <comment ref="M476" authorId="1">
      <text>
        <r>
          <rPr>
            <sz val="8"/>
            <color indexed="81"/>
            <rFont val="Tahoma"/>
            <family val="2"/>
            <charset val="204"/>
          </rPr>
          <t xml:space="preserve">«Благовест» считается раннеспелым сортом, который радует своим плодами уже на 100-101 сутки после появления первых росточков.Гибридный куст среднего роста, который достигает 150-180 см;листья довольно крупные, темно-зеленого цвета и на поверхности немного опушены;ветви длинные и раскидистые;цветки небольшие, самоопыляющиеся;плоды имеют округлую форму и их масса обычно до 110 грамм. Цвет ярко-красный, поверхность помидоров глянцевая.Достоинства гибрида Благовест :высокий уровень всхожести семечек;отменная урожайность;раннеспелость;дружное созревание томатов;отличное здоровье кустов;устойчивость к колебаниям температурных условий;универсальность применения томатов;транспортабельность.
</t>
        </r>
      </text>
    </comment>
    <comment ref="M477" authorId="1">
      <text>
        <r>
          <rPr>
            <sz val="8"/>
            <color indexed="81"/>
            <rFont val="Tahoma"/>
            <family val="2"/>
            <charset val="204"/>
          </rPr>
          <t>Среднеранний детерминантный крупноплодный гибрид - 60-65 дней от высадки рассады. Легко переносит жару, мощный листовой аппарат хорошо укрывает плоды от солнечных ожогов. Плоды - округлой формы, ярко-красного цвета без зеленого пятна, с глянцевым блеском, выровненные в течение всего периода сбора. Средняя масса - 250-300 г. Содержание сухого вещества - 5,5-6,2%. Идеальные вкусовые качества, интенсивный аромат, песочная структура мякоти. Устойчив к растрескиванию даже при перепадах влажности почвы. Хорошо хранится, пригоден для транспортировки на большие расстояния.</t>
        </r>
      </text>
    </comment>
    <comment ref="M478" authorId="1">
      <text>
        <r>
          <rPr>
            <sz val="8"/>
            <color indexed="81"/>
            <rFont val="Tahoma"/>
            <family val="2"/>
            <charset val="204"/>
          </rPr>
          <t xml:space="preserve">Популярный, высокоурожайный среднеспелый сорт, период отвсходов до созревания 115-120 дней. Предназначен для выращивания в открытом грунте и под пленочными укрытиями. Урожайность высокая, 8-12 кг/ м2. Растения детерминантные, сильнорослые, высотой до 170 см. Плоды очень крупные, массой 110-250 г, при первом сборе до 400 г, сердцевидной формы, мясистые, с тонкой кожицей. Вкус классический “помидорный” – сладкий, с чуть заметной кислинкой. Один из лучших сортов для употребления в свежем виде и приготовления соков. </t>
        </r>
      </text>
    </comment>
    <comment ref="M479" authorId="1">
      <text>
        <r>
          <rPr>
            <sz val="8"/>
            <color indexed="81"/>
            <rFont val="Tahoma"/>
            <charset val="1"/>
          </rPr>
          <t xml:space="preserve">Кусты детерминантного типа, высокорослые. В теплице «вымахивают» до 180 см и более. Стебли тонкие и довольно хрупкие, требующие подвязки к опоре. Растения активно образуют боковые побеги и нуждаются в пасынковании в течение всего периода вегетации.Плоды «Бычьего сердца розового» считаются одними из лучших по потребительским качествам. Они крупные, в среднем, массой 250-350 г, сердцевидные, красивого малиново-розового цвета. На нижних кистях нередко вырастают «гиганты» весом 500-600 и даже 700 г.
Мякоть плодов сочная, плотная, сладкая, с настоящим «помидорным» ароматом. Срок созревания томатов средний: первые помидоры поспевают на кустах через 110 дней после появления полных всходов.
</t>
        </r>
      </text>
    </comment>
    <comment ref="M480" authorId="0">
      <text>
        <r>
          <rPr>
            <sz val="8"/>
            <color indexed="81"/>
            <rFont val="Tahoma"/>
            <family val="2"/>
            <charset val="204"/>
          </rPr>
          <t xml:space="preserve">Раннеспелый (101-105 дней от всходов до плодоношения) среднерослый (1,0-1,5 м) гибрид, рекомендован для выращивания в пленочных теплицах и под временными укрытиями.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за счет перевода точки роста на боковой побег («пасынок»). Плоды округлой формы, крупные, массой 120-140 г, плотные, тяжелые. Прекрасно подходят для приготовления свежих салатов и цельноплодного консервирования. Гибрид отличается стабильно высокой урожайностью, устойчивостью к стрессовым условиям, резким перепадам температуры и влажности. Схема посадки 40х50 см. Гибрид устойчив к возбудителям вируса табачной мозаики, кладоспориоза, фузариоза. Урожайность одного растения 4,5-5,0 кг.
</t>
        </r>
      </text>
    </comment>
    <comment ref="M481" authorId="1">
      <text>
        <r>
          <rPr>
            <sz val="8"/>
            <color indexed="81"/>
            <rFont val="Tahoma"/>
            <charset val="1"/>
          </rPr>
          <t xml:space="preserve">Очень красивый и утонченный сорт томата,выведенный в США.Рекомендуется для выращивания в защищенном и открытом грунте. Среднеспелый – от всходов до начала сбора первых плодов 110-120 дней. Детерминантный, в открытом грунте высотой до 1 м, в теплице 1,5-1,6 м. Зрелые алые плоды, массой 150-250 г, украшены золотистыми штрихами. Мякоть плотная и мясистая. Вкус сбалансирован. Отлично подходит для употребления в свежем виде. Урожайность в теплице 10-12 кг/м2.
</t>
        </r>
      </text>
    </comment>
    <comment ref="M482" authorId="1">
      <text>
        <r>
          <rPr>
            <sz val="8"/>
            <color indexed="81"/>
            <rFont val="Tahoma"/>
            <charset val="1"/>
          </rPr>
          <t xml:space="preserve">Сорт раннеспелый. Универсального грунта. Растение детерминантное, компактное, высотой до 60 см в открытом грунте (не пасынкуется), до 1,2 м в закрытом. Соцветие простое 5-6 плодов. Плоды удлиненно-цилиндрической
формы со слабой ребристостью, двухкамерные, интенсивно красного цвета, массой 50-70 г. Сорт транспортабельный, лежкий, отличных вкусовых качеств в свежем виде, а также рекомендуется для цельноплодного консервирования и засолки. 
</t>
        </r>
      </text>
    </comment>
    <comment ref="M483" authorId="1">
      <text>
        <r>
          <rPr>
            <sz val="8"/>
            <color indexed="81"/>
            <rFont val="Tahoma"/>
            <family val="2"/>
            <charset val="204"/>
          </rPr>
          <t>Сорт томатов Дамский угодник относится к категории среднеспелых. Растение принадлежит к индетерминантному типу. Куст высокорослый, может вырастать до 1,6-1,8 м, иногда даже выше. Стебель у томатов крепкий, с умеренной способностью к образованию побегов. Соцветие относится к промежуточному типу. В кисти обычно формируются до 8 завязей, однако полного развития достигают только 3-5 штук.Плод томатов у данного сорта имеет цилиндрическую форму.  Его вытянутая верхушка напоминает носик. Благодаря этому многие относят форму томатов к перцевидной. Помидоры отличаются повышенной плотностью мякоти.Кожица у томата Дамский угодник, судя по фото и отзывам дачников, тонкая и гладкая. Вместе с тем, она очень прочная и глянцевая. Мякоть у помидоров этого сорта очень мясистая, но нежная на вкус.</t>
        </r>
      </text>
    </comment>
    <comment ref="M484" authorId="1">
      <text>
        <r>
          <rPr>
            <sz val="8"/>
            <color indexed="81"/>
            <rFont val="Tahoma"/>
            <family val="2"/>
            <charset val="204"/>
          </rPr>
          <t xml:space="preserve">Сорт томата Денежный Мешок рекомендуется для выращивания в открытом грунте и в пленочных теплицах. Отлично подходит для салатов, кулинарной обработки и цельноплодного консервирования. Хорошо хранится и транспортируется.
Раннеспелый высокоурожайный сорт. Период от всходов до созревания 90-100 дней. Растения индетерминантные, высотой 1,8 м. Плоды округлые, выровненные, плотные, массой 80-100 г, не растрескиваются. Вкус отличный, сладкий и сочный, с приятным ароматом. Раннее и дружное созревание плодов даёт возможность собрать урожай до массового распространения фитофторы. Урожайность 10-11 кг/м2.
</t>
        </r>
      </text>
    </comment>
    <comment ref="M485" authorId="1">
      <text>
        <r>
          <rPr>
            <sz val="8"/>
            <color indexed="81"/>
            <rFont val="Tahoma"/>
            <family val="2"/>
            <charset val="204"/>
          </rPr>
          <t xml:space="preserve">Ультраурожайный и ультраранний гибрид детерминантного типа роста. В каждой кисти образуется до 10 плодов. Первые томаты массой 130-150 г начинают созревать через 95-105 дней после появления всходов. Мякоть сахаристая, толстая, очень ароматная. Благодаря оптимальной форме и прочной кожуре плоды отлично подойдут для цельноплодного консервирования и засолки, приготовления томатов в собственном соку. Урожайность в защищенном грунте – 22-27 кг/м2 .
</t>
        </r>
      </text>
    </comment>
    <comment ref="M486" authorId="1">
      <text>
        <r>
          <rPr>
            <sz val="8"/>
            <color indexed="81"/>
            <rFont val="Tahoma"/>
            <family val="2"/>
            <charset val="204"/>
          </rPr>
          <t>Томат «Красная стрела» — полудетерминантный вид. Имеет конечную точку роста, не требует контроля высоты. Светло-зеленые вытянутые листья имеют характерные «рваные» края. Цветок имеет ярко-желтый, самоопыляемый. При правильном уходе каждый цветок способен образовать жизнеспособную завязь. Характерной особенностью данного сорта является образование 12 кистей, при этом закладка будущих гроздей образуется через один лист. Грозди состоят из 8-10 помидор.Высокий урожай обеспечивается большим количеством приблизительно одинаковых по массе плодов:кожура тонкая, прочная, без трещин.Цвет: ярко-малиновый.Возможно присутствие желтого пятна у плодоножки, которое имеет свойство исчезать в процессе созревания.Поверхность гладкая, без неровностей, глянцевая.Внутри плотная мякоть без пустот, незначительное количество мелких семян. «Красная стрела» хорошо подходит для употребления как в свежем виде, так и для консервации, домашней томатной пасты или сока.</t>
        </r>
      </text>
    </comment>
    <comment ref="M487" authorId="1">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M488" authorId="1">
      <text>
        <r>
          <rPr>
            <sz val="8"/>
            <color indexed="81"/>
            <rFont val="Tahoma"/>
            <family val="2"/>
            <charset val="204"/>
          </rPr>
          <t xml:space="preserve">Ультраранний, крупноплодный, высокоурожайный гибрид очень раннего срока созревания. Позволяет получать 19-20 кг/м². Первые томаты снимают на 90-100 день после всходов. Растения индетерминантные, средней высоты, с короткими междоузлиями. Первое соцветие закладывается над 6-7 листом, последующие – через 3 листа. Плоды без зеленого пятна у плодоножки, плотные, массой 120-180 г, очень вкусные и ароматные. Гибрид устойчив к основным болезням культуры, хорошо переносит перепады температуры воздуха и влажности почвы.
</t>
        </r>
      </text>
    </comment>
    <comment ref="M489" authorId="1">
      <text>
        <r>
          <rPr>
            <sz val="8"/>
            <color indexed="81"/>
            <rFont val="Tahoma"/>
            <family val="2"/>
            <charset val="204"/>
          </rPr>
          <t xml:space="preserve">Крупноплодный (плоды 350-400 г) среднеспелый сорт (период от всходов до созревания 110-115 дней). Рекомендуется для выращивания в открытом грунте и пленочных теплицах.  Растение  индетерминантное. Плоды  плоско-округлые, мясистые, устойчивые к растрескиванию, хорошо переносят транспортировку и хранение. По вкусу очень сладкие, сочные, с прекрасным ароматом. Идеальный сорт для салатов, подходит для легкой кулинарной обработки.Выращивают через рассаду с обязательной пикировкой в фазе 1-2 настоящих листьев. Рассаду высаживают в возрасте 60-65 дней, размещая на 1 м2 3-4 шт. Растения подвязывают и формируют в 1-2 стебля. Обязательным является удаление боковых побегов (пасынков).
</t>
        </r>
      </text>
    </comment>
    <comment ref="M490" authorId="1">
      <text>
        <r>
          <rPr>
            <sz val="8"/>
            <color indexed="81"/>
            <rFont val="Tahoma"/>
            <family val="2"/>
            <charset val="204"/>
          </rPr>
          <t xml:space="preserve">Кусты Перцевидного красного индетерминантные, высотой около 160 см. Стебли мощные и крепкие. Созревает через 105-110 суток после прорастания посевов – сорт среднеранний. Томаты средние, массой до 120 г. Они ярко-красного цвета, а форма похожа на болгарский перец, присутствуют острые носики. Кожица плотная, мякоть мясистая, вкусная и ароматная.Плюсы:отличный вкус;интересный вид;длительное стабильное плодоношение;универсальное использование;плоды не растрескиваются; можно выращивать под открытым небом.
</t>
        </r>
      </text>
    </comment>
    <comment ref="M491" authorId="1">
      <text>
        <r>
          <rPr>
            <sz val="8"/>
            <color indexed="81"/>
            <rFont val="Tahoma"/>
            <family val="2"/>
            <charset val="204"/>
          </rPr>
          <t xml:space="preserve">Перцевидный оранжевый  — индетерминантный высокорослый сорт, который требует пасынкования и подвязки.Высота стеблей 1,6-1,8 м;умеренная ветвистость и облиственность;плодоносных кистей 7-8;на гроздьях по 6-8 помидорок, созревает в средние сроки  — через 115 дней от всходов.Описание помидоров: средняя масса в пределах 135-165 г;окраска насыщенно-оранжевая;форма аккуратная и вытянутая, как у перцев;мякоть умеренно-сочная, малосеменная;кожица устойчивая к растрескиванию.
Во вкусе преобладают сахаристые сладкие нотки.
</t>
        </r>
      </text>
    </comment>
    <comment ref="M492" authorId="1">
      <text>
        <r>
          <rPr>
            <sz val="8"/>
            <color indexed="81"/>
            <rFont val="Tahoma"/>
            <family val="2"/>
            <charset val="204"/>
          </rPr>
          <t xml:space="preserve">Скороспелый сорт, период от всходов до начала сбора плодов 103-110 дней. Предназначен для выращивания в открытом грунте и пленочных теплицах. Растения индетерминантные, высотой 1,2-1,5 м, с продолжительным плодоношением. Плоды крупные, массой около 300 г, уникальной грушевидной формы, сочные, мясистые, сахарные на разломе, с превосходным вкусом. Великолепно подходят для свежих салатов, соков, любой кулинарной переработки и зимних заготовок. Урожайность высокая – 9-11 кг/м2. </t>
        </r>
      </text>
    </comment>
    <comment ref="M493" authorId="0">
      <text>
        <r>
          <rPr>
            <sz val="8"/>
            <color indexed="81"/>
            <rFont val="Tahoma"/>
            <family val="2"/>
            <charset val="204"/>
          </rPr>
          <t>Среднего срока созревания гибрид (115 дней от всходов до плодоношения), предназначенный для выращивания в пленочных теплицах и под временными укрытиями. Растения мощные,  темными крупными листьями. Плоды очень крупные до 400 г, ярко-розовые, ровные, гладкие. Преимущественно салатного назначения. Мякоть плодов нежная, сочная, вкусная, "тающей" консистенции. Для того, чтобы плоды не растрескивались необходимо поддерживать влажность воздуха и не пересушивать почву. Плоды содержат в 2 раза больше провитамина А, чем обычные томаты. Рекомендуется для детского и диетического питания. Плотность посадки 2,8-3,0 раст/м2. Урожайность (средняя) 8-11 кг/раст.</t>
        </r>
        <r>
          <rPr>
            <sz val="8"/>
            <color indexed="81"/>
            <rFont val="Tahoma"/>
            <charset val="204"/>
          </rPr>
          <t xml:space="preserve">
</t>
        </r>
      </text>
    </comment>
    <comment ref="M494" authorId="1">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всходов;кусты детерминантного типа, в высоту вырастают до 120-170 см;на растениях формируется много боковых побегов, поэтому томат нужно регулярно пасынковать;куст Слона достаточно мощный,форма розовых плодов плоскоокруглая, немного сплющенная;масса томатов большая – от 300 до 1000 грамм;
на каждом кусте может вызреть от пяти до восьми плодов;кожура у плодов блестящая, очень плотная, не склонна к растрескиваниям;мякоть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сорта;урожайность у сорта средняя – с каждого куста можно снять от трех до четырех килограмм помидоров;учитывая габариты куста, рекомендуется сажать не более двух растений на одном квадратном метре.</t>
        </r>
      </text>
    </comment>
    <comment ref="M495" authorId="1">
      <text>
        <r>
          <rPr>
            <sz val="8"/>
            <color indexed="81"/>
            <rFont val="Tahoma"/>
            <family val="2"/>
            <charset val="204"/>
          </rPr>
          <t xml:space="preserve">Сорт среднеспелый,  от полных всходов до плодоношения около 110 дней. Индетерминантный,  формирует высокорослые растения (до1,8 м). Закладка первого соцветия над 6-7-м листом, последующих– через 1-2 листа. Плоды сердцевидной формы, плотные, многокамерные, массой 200-250 г (первые плоды до350 г). Окраска зрелого плода малиново-розовая. Вкусовые  качества  отличные.  Средняя  урожайность  сорта –  6,5  -7,2 кг/м2. Ценность сорта – высокая урожайность, отличный вкус, оригинальная форма и окраска плодов.
</t>
        </r>
      </text>
    </comment>
    <comment ref="M496" authorId="1">
      <text>
        <r>
          <rPr>
            <sz val="8"/>
            <color indexed="81"/>
            <rFont val="Tahoma"/>
            <family val="2"/>
            <charset val="204"/>
          </rPr>
          <t>Кусты высокорослые, индетерминантные, требуют подвязки и формирования. Томат в высоту достигает 1,6-1,8 м в теплицах. Листья большие, темные. Соцветия промежуточные, то есть плоды находятся не в два ряда, а более беспорядочно. В среднем на кисти завязывается 2-3 плода.Плоды салатного назначения, среднеспелого созревания. Форма грушевидная с сильно выраженными ребрами, плотность мякоти средняя. В зрелом виде помидоры красные, красивые, с глянцевым блеском. В широкой части плода находятся 4-6 камер. Средняя масса 200 г, максимальная 250 г. Вкус хороший.</t>
        </r>
      </text>
    </comment>
    <comment ref="M497" authorId="1">
      <text>
        <r>
          <rPr>
            <sz val="8"/>
            <color indexed="81"/>
            <rFont val="Tahoma"/>
            <family val="2"/>
            <charset val="204"/>
          </rPr>
          <t>Новый, урожайный (19-20 кг/м 2 ) кистевой гибрид. Вступает в плодоношение в ранние сроки, через 105-110 дней от всходов. Куст индетерминантный, компактный. Первая кисть закладывается после 6-7 листа, последующие – через 1-2 листа, что крайне редко для томата индета. В кисти формируется 8-10 красных округлых плодов массой 150-170 г. Томаты без зеленого пятна, с сильно глянцевой кожицей, мясистые –стенки толстые, плацента с семенами очень маленькая. Товарные качества снятых плодов сохраняются 2,5-3 недели. Гибрид высокоустойчив к комплексу болезней.</t>
        </r>
      </text>
    </comment>
    <comment ref="M498" authorId="1">
      <text>
        <r>
          <rPr>
            <sz val="9"/>
            <color indexed="81"/>
            <rFont val="Tahoma"/>
            <family val="2"/>
            <charset val="204"/>
          </rPr>
          <t>Томат Чудо-детки черри – высокорослый индетерминант. Характеристика плодов включает:средняя масса 5-7 г; форма напоминает вишню;окраска ярко-красная;   мякоть нежная, сочная;семян немного, семенных камер 2; вкус с преобладанием сладости.Отдача урожая наступает в ранние сроки – через 90-96 дней от всходов.
Какие признаки присущи кустам:высота достигает 1,6-1,8 м;на кистях завязывается по 20-40 плодов;умеренная облиственность;прочность стеблей.
Помидоры идеальны для консервирования в маленькие баночки.</t>
        </r>
      </text>
    </comment>
    <comment ref="M499" authorId="1">
      <text>
        <r>
          <rPr>
            <sz val="8"/>
            <color indexed="81"/>
            <rFont val="Tahoma"/>
            <family val="2"/>
            <charset val="204"/>
          </rPr>
          <t>"Чудо рынка» считается штамбовым и полудетерминантным сортом томатов, кусты которого получаются до 120, реже 150 см. больше рекомендован наоборот, как сорт открытого грунта, но в теплицах тоже неплохо растет. Имеет хорошую устойчивость ко многим типичным для помидор заболеваниям.Томаты считаются среднепоздними, когда с момента окончания высадки рассады и до сбора первого урожая проходит где-то 110-120 дней.Зрелые томаты классического, яркого красного цвета;по форме чаще округлы и немного вытянутые, средние;вес где-то 200-300 это зрелые плоды, но встречаются и 600 гр;количество камер 4-5;сухого вещества 6%;готовый, собранный урожай неплохо переносит и транспортировку, и последующее хранение.С кв.м. получают и 12, и 14 кг крепких, красивых помидор. Для теплицы показатели ниже, 8-12 кг, но тоже неплохо.</t>
        </r>
      </text>
    </comment>
    <comment ref="M500" authorId="1">
      <text>
        <r>
          <rPr>
            <sz val="8"/>
            <color indexed="81"/>
            <rFont val="Tahoma"/>
            <family val="2"/>
            <charset val="204"/>
          </rPr>
          <t>Японский краб – это индетерминатная (высокорослая) культура, для которой характерно развитие куста без остановки роста центрального стебля. Побеги растения не особенно толстые, но крепкие. Высота каждого достигает 2-х м в открытом грунте и 1,5 – в теплице.Период плодоношения Японского краба начинается примерно через 110 дней после посева семян и заканчивается с наступлением морозов. В теплице его продолжительность составляет около 2-х месяцев.Плоды Японского краба крупные, плоскокруглой формыпо мере созревания становятся насыщенными розовыми.Мякоть сочная, хоть и относительно плотная в районе плодоножки, вкус выраженный томатный, внутри содержится небольшое количество семян. Японский краб – это так называемые салатные помидоры. Поэтому по большей части их используют для приготовления салатов, пасты, соков, морсов и соусов..</t>
        </r>
      </text>
    </comment>
    <comment ref="M502" authorId="1">
      <text>
        <r>
          <rPr>
            <sz val="8"/>
            <color indexed="81"/>
            <rFont val="Tahoma"/>
            <family val="2"/>
            <charset val="204"/>
          </rPr>
          <t>Ранний крупноплодный салатный сорт для парников и теплиц. Высокорослый, до 2-х метров в ЗГ. Плоды красные, блестящие, ребристые, грушевидные, средняя масса 200-300 грамм. Вкус плодов – отличный. Один их лучших салатных сортов. Также подходит для приготовления томатного сока и пасты. Очень хорошо отзывается на органо-минеральные подкормки во время роста и цветения. Для увеличения общего урожая необходимо удалять лишние пасынки, оставив не более 3-х на растении. Плоды содержат много Ликопина и сахара. В ОГ плоды более ребристые, чем в ЗГ.</t>
        </r>
      </text>
    </comment>
    <comment ref="M503" authorId="0">
      <text>
        <r>
          <rPr>
            <sz val="8"/>
            <color indexed="81"/>
            <rFont val="Tahoma"/>
            <family val="2"/>
            <charset val="204"/>
          </rPr>
          <t>Неповторимый и запоминающийся, высокоурожайный сорт для пленочных теплиц и открытого грунта. По срокам созревания – среднеспелый, от всходов до плодоношения 108-112 дней. Растения индетерминантные, высотой 1,8-2,0 м. Плоды крупные, плоско-округлые, уникальной окраски, очень красивые, массой 150-200 г (отдельные до 400 г). Вкус превосходный, томаты сочные, мясистые, ароматные. Великолепны в свежем виде, в салатах, подходят для кулинарии.</t>
        </r>
        <r>
          <rPr>
            <sz val="8"/>
            <color indexed="81"/>
            <rFont val="Tahoma"/>
            <charset val="204"/>
          </rPr>
          <t xml:space="preserve">
</t>
        </r>
      </text>
    </comment>
    <comment ref="M504" authorId="0">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M505" authorId="1">
      <text>
        <r>
          <rPr>
            <sz val="8"/>
            <color indexed="81"/>
            <rFont val="Tahoma"/>
            <family val="2"/>
            <charset val="204"/>
          </rPr>
          <t xml:space="preserve">Один из самых вкусных томатов с зернистой, словно арбуз, мякотью. Среднеспелый индетерминантный (высота растений в теплице – до 2 м) гибрид начинает плодоносить на 111-115 день от появления всходов. Очень урожайный. Плоды круп- ные, массой 260-300 г, собраны в кисти по 4-8 в каждой. Необычная форма помидоров и нежная, тающая во рту мякоть быстро сделают этот томат вашим любимцем. Плоды устойчивы к растрескиванию и отлично завязываются даже в жаркую погоду. Идеально подходят для бутербродов, фарширования, соусов и сальсы. Гибрид устойчив к вертициллезу. Продуктивность в теплице (при хорошей агротехнике) – до 7-8 кг с куста. В южных регионах можно выращивать в открытом грунте.
</t>
        </r>
      </text>
    </comment>
    <comment ref="M506" authorId="1">
      <text>
        <r>
          <rPr>
            <sz val="8"/>
            <color indexed="81"/>
            <rFont val="Tahoma"/>
            <family val="2"/>
            <charset val="204"/>
          </rPr>
          <t>Холодостойкий и неприхотливый гибрид. Подойдет огородникам с небольшим опытом. Очень отзывчив на качество ухода - удивит урожаем даже бывалых овощеводов. Раннеспелый, вступает в плодоношение через 105-110 дней от всходов. Растения индетерминантные, высотой 180-200 см. Первое соцветие закладывается над 8 листом, последующие – через 2 листа. Кисти простые с 5-6 плодами массой 150-200 г. Томаты плоскоокруглые, плотные; лежат 2 недели без ухудшения качества. Транспортабельные. Вкус сбалансированный по кислотности и сладости, превосходный для гибрида. Урожайность в пленочной теплице 22-25 кг/м 2 . Гибрид устойчив к фузариозному увяданию, ВТМ, кладоспориозу.</t>
        </r>
      </text>
    </comment>
    <comment ref="M507" authorId="1">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M508" authorId="1">
      <text>
        <r>
          <rPr>
            <sz val="8"/>
            <color indexed="81"/>
            <rFont val="Tahoma"/>
            <family val="2"/>
            <charset val="204"/>
          </rPr>
          <t xml:space="preserve">Новый деликатесный сорт для любителей салатных томатов. Плоды очень богаты каротином (провитамином А) и имеют необычный вкус – фруктово-сладкий, без малейшей кислинки. Сорт раннеспелый, первые плоды созревают через 102-110 дней от всходов. Растения индетерминантные, высотой 1,5-1,8 м. Завязываемость плодов высокая. Плоды привлекают превосходным товарным видом: ярким цветом, сильным глянцем, классической сердцевидной формой, насыщенным ароматом. Томаты мясистые, малосемянные, массой 200-300 г. Сорт рекомендуется для детского, диетического питания и переработки на сок. Сок имеет целебные свойства.Растения подвязывают и формируют в 2-3 стебля. Обязательным является удаление пасынков и старых нижних листьев. При нормировании количества завязей в кистях можно получить плоды массой 500-600 г. </t>
        </r>
      </text>
    </comment>
    <comment ref="M509" authorId="1">
      <text>
        <r>
          <rPr>
            <sz val="8"/>
            <color indexed="81"/>
            <rFont val="Tahoma"/>
            <family val="2"/>
            <charset val="204"/>
          </rPr>
          <t>Популярный крупноплодный сорт с необычной окраской плодов. Среднеспелый, растение индетерминантное, среднеоблиственное, высотой 160-200 см.Плоды массой до 400 грамм, при повторном сборе – около 300 грамм, слаборебристые, многокамерные, мясистые, сладкие, с превосходными вкусовыми качествами. Окраска зрелого плода – оранжевая. Пригоден для выращивания в открытом и защищенном грунте. Сорт салатного назначения.</t>
        </r>
      </text>
    </comment>
    <comment ref="M510" authorId="1">
      <text>
        <r>
          <rPr>
            <sz val="8"/>
            <color indexed="81"/>
            <rFont val="Tahoma"/>
            <family val="2"/>
            <charset val="204"/>
          </rPr>
          <t xml:space="preserve">Томат Вишня красная предназначен для выращивания в открытом грунте и под пленочными укрытиями.Тип роста – индетерминантный, что означает неограниченный.Томат Вишня красная образует полураскидистый средневетвистый крепкий куст более 2 м высотой.Томат Вишня красная имеет ранний срок созревания. Урожай начинают собирать на четвертый месяц от даты посева. При выращивании необходима подвязка к опоре (кольям или шпалере).Томат Вишня красная относится к мелкоплодным сортам группы черри. Один помидор весит около 15-20 г. Созревает в длинных красивых кистях. Плоды имеют округлую форму, гладкую поверхность, красную окраску при созревании. Томаты выровненные по всему кусту. Число гнезд – 2-3 шт. Свежие помидоры сорта имеют сладкий вкус. И его и качество оценивают, как хорошее и отличное. Кожица склонна к растрескиванию.  
</t>
        </r>
      </text>
    </comment>
    <comment ref="M511" authorId="0">
      <text>
        <r>
          <rPr>
            <sz val="9"/>
            <color indexed="81"/>
            <rFont val="Tahoma"/>
            <family val="2"/>
            <charset val="204"/>
          </rPr>
          <t xml:space="preserve">Раннеспелый (92-96 дней от всходов до плодоношения) высокорослый (более 200 см) сорт, рекомендован для выращивания в пленочных теплицах и открытом грунте (с подвязкой к кольям). Выращивают рассадным способом. После высадки растение формируют в один стебель, удаляя все «пасынки». Плоды округлой формы, желтого цвета, массой 15-20 г. Особую декоративность растениям придает длинная кисть с 20-40 плодами, которые имеют превосходный, сладкий вкус. Урожайность одного растения 1,0- 2,0 кг.
</t>
        </r>
      </text>
    </comment>
    <comment ref="M512" authorId="0">
      <text>
        <r>
          <rPr>
            <sz val="8"/>
            <color indexed="81"/>
            <rFont val="Tahoma"/>
            <family val="2"/>
            <charset val="204"/>
          </rPr>
          <t xml:space="preserve">Среднеспелый (созревание наступает на 112 день после полных всходов) высокорослый (индетерминантный) сорт для выращивания под пленочными укрытиями. Плоды плоскоокруглые, слаборебристые, бурого цвета, с плотной кожицей, массой 110 г. Сладкая мякоть имеет насыщенный вкус и сильный аромат. Сорт устойчив к кладоспориозу и ВТМ. Товарная урожайность 10 кг/м?. В темноплодных томатах больше сухих веществ, витаминов и антиоксидантов, чем в традиционных красных. Кроме того, антоцианы, придающие тёмный цвет плодам защищают от рака, сердечно-сосудистых болезней, продлевают молодость. Так же такие томаты имеют свойства афродизиака. Посев на рассаду — в конце марта – начале апреля. Пикировка — в фазе первого настоящего листа. Высадка рассады — в начале-середине мая в возрасте 45-50 дней. После высадки растения формируют в один стебель, удаляя все «пасынки». Схема посадки: 40х60 см.
</t>
        </r>
      </text>
    </comment>
    <comment ref="M513" authorId="1">
      <text>
        <r>
          <rPr>
            <sz val="8"/>
            <color indexed="81"/>
            <rFont val="Tahoma"/>
            <family val="2"/>
            <charset val="204"/>
          </rPr>
          <t xml:space="preserve">Сорт – выше всяких похвал! Отличная урожайность и потрясающий деликатесный вкус! Рекомендуется для закрытого и открытого грунта. Среднеспелый – формирует первые плоды через 115-125 дней. Растение индетерминантное, крепкое, в теплице высотой 1,8-2,0 м. Плоды* сердцевидные, крупные, массой 400-600 г (отдельные до 800 г), собраны в увесистые кисти. Мякоть мясистая, сахарная, очень сладкая с насыщенным томатным вкусом. Томат идеально подходит для салатов и переработки на томатопродукты. Урожайность 12-15 кг/м2. </t>
        </r>
      </text>
    </comment>
    <comment ref="M514" authorId="1">
      <text>
        <r>
          <rPr>
            <sz val="8"/>
            <color indexed="81"/>
            <rFont val="Tahoma"/>
            <family val="2"/>
            <charset val="204"/>
          </rPr>
          <t xml:space="preserve">Томат Де Барао «Аэлита» дает стабильно хорошие урожаи независимо от погоды, наличия неблагоприятных условий. Является индетерминантным высокорослым сортом. Побеги вырастают мощные и толстые, в высоту достигают 1,8-2,2 м. В ряде случаев — 3-4 м.
Сроки созревания средние – 110-125 дней от всходов.
Многих садоводов интересует вопрос: «Томат Де Барао какой лучше?» Следует знать, что разновидности приносят помидоры со средней массой 100-130 г. Форма округлая, вытянутая, напоминает сливки. Цвета различные – от традиционного красного до черного.
На кустах образуется много плодоносных кистей – от 11 до 14, на каждой из которых поспевает 7-8 помидоров. Плодоношение продленное, длится с июля до заморозков.
Во вкусах гармонично сочетается кислинка и сладость. Мякоть сочная и мясистая. Кожица прочная, устойчивая к растрескиванию. Урожайность сорта де Барао превосходная, при правильном уходе все томаты приносят 15 кг и более
</t>
        </r>
      </text>
    </comment>
    <comment ref="M515" authorId="1">
      <text>
        <r>
          <rPr>
            <sz val="8"/>
            <color indexed="81"/>
            <rFont val="Tahoma"/>
            <family val="2"/>
            <charset val="204"/>
          </rPr>
          <t xml:space="preserve">Продуктивный сорт, устойчивый к фитофторозу. Надежный источник томатов с августа до октября. В средней полосе рекомендуется для теплиц, в южных регионах – для открытого грунта. Плодоносит на 115-120 день от всходов. Растения индетерминантные, высотой 1,8-2,2 м. Плоды-сливки массой 65-75 г, плотные, с высоким содержанием каротина и великолепным вкусом. Лежкие, хорошо хранятся. Урожайность 8-9 кг/м2.:
</t>
        </r>
      </text>
    </comment>
    <comment ref="M516" authorId="1">
      <text>
        <r>
          <rPr>
            <sz val="8"/>
            <color indexed="81"/>
            <rFont val="Tahoma"/>
            <family val="2"/>
            <charset val="204"/>
          </rPr>
          <t xml:space="preserve">Среднепоздний высокоурожайный сорт томата для пленочных теплиц. Пользуется популярностью среди овощеводов-любителей, так как является неиссякаемым источником томатов с начала августа вплоть до заморозков. Плоды созревают на 117 день после полных всходов. Растение индетерминантное, высотой 2 м. Плод овальный, гладкий, розовый, массой 50-70 г. Вкус отличный, с благоприятным сочетанием органических кислот и сахаров. Рекомендуется для свежего потребления и цельноплодного консервирования. Урожайность – 7-10 кг/м2.
</t>
        </r>
      </text>
    </comment>
    <comment ref="M517" authorId="1">
      <text>
        <r>
          <rPr>
            <sz val="8"/>
            <color indexed="81"/>
            <rFont val="Tahoma"/>
            <family val="2"/>
            <charset val="204"/>
          </rPr>
          <t xml:space="preserve">Высокоурожайный сорт с плодами отличного вкуса и оригинальной формы. Томаты наиболее крупные из всей серии Де Барао. По срокам созреванияx – среднеспелый, первый сбор плодов проводят на 110-120 день после всходов. Рекомендуется для теплиц в средней полосе и открытого грунта в южных регионах. Растения индетерминантные, высотой 1,8-2,0 м. Томаты* очень плотные, массой 100-150 г. Используют для салатов и переработки на томатопродукты. Плоды небольших размеров подходят для консервирования, отлично сохраняют форму и не растрескиваются. Урожайность 10-11 кг/ м 2 .
</t>
        </r>
      </text>
    </comment>
    <comment ref="M518" authorId="1">
      <text>
        <r>
          <rPr>
            <sz val="8"/>
            <color indexed="81"/>
            <rFont val="Tahoma"/>
            <family val="2"/>
            <charset val="204"/>
          </rPr>
          <t xml:space="preserve">Среднеспелый индетерминантный сорт для теплиц. Вступает в плодоношение на 111-115 день от всходов. Формирует растения высотой 160-200 см, с 4-5 кистями на главном стебле, с 5-6 плодами в каждой кисти. Плоды сердцевидные, красные, со средней ребристостью, крупные – многокамерные, массой 150-170 г. Первые томаты легко достигают веса 300 г. Плоды средней плотности, сахаристые, сочные, превосходного вкуса. Назначение – салатное и приготовление соков, заливок, лечо. Урожайность – 10-11 кг/м2.
</t>
        </r>
      </text>
    </comment>
    <comment ref="M519" authorId="0">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M520" authorId="1">
      <text>
        <r>
          <rPr>
            <sz val="8"/>
            <color indexed="81"/>
            <rFont val="Tahoma"/>
            <family val="2"/>
            <charset val="204"/>
          </rPr>
          <t xml:space="preserve">Красивый сорт, заслуживающий внимания и выбора у самого искушенного овощевода! При со-зревании урожая куст напоминает летний дождь из томатов. Объемные спелые кисти требуют подвязки, число плодов в каждой из них достигает 40-50 штук! Растения индетерминантные, отлично плодоносят в теплице (продуктивность – до 5 кг с куста), достигая высоты двух и более метров. Сорт среднеранний: от появления всходов до созревания проходит 110-112 дней. Томатики каплевидной формы, массой 15-20 г, вкусные и сладкие – для свежего употребления и заготовок.
</t>
        </r>
      </text>
    </comment>
    <comment ref="M521" authorId="0">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M523" authorId="1">
      <text>
        <r>
          <rPr>
            <sz val="9"/>
            <color indexed="81"/>
            <rFont val="Tahoma"/>
            <family val="2"/>
            <charset val="204"/>
          </rPr>
          <t>Потрясающий вкус и урожайность! Растения среднеспелые, индетерминантные. Начало созревания плодов приходится на 110-115 день от всходов. Они ярко-красные, крупные, массой 250-280 г, сахаристые на разломе, практически не содержат семян. Мякоть очень вкусная, сладкая, с легкой кислинкой и фруктовыми нотками. Отлично подходит для бутербродов, салатов, чатни и соусов. Гибрид высокоустойчив к вертициллезному увяданию. При регулярных подкормках способен дать свыше 20 кг плодов с 1 м2 (в защищенном грунте). В средней полосе рекомендуем прищипывать точки роста над 7-8 кистью.</t>
        </r>
      </text>
    </comment>
    <comment ref="M524" authorId="1">
      <text>
        <r>
          <rPr>
            <sz val="9"/>
            <color indexed="81"/>
            <rFont val="Tahoma"/>
            <family val="2"/>
            <charset val="204"/>
          </rPr>
          <t xml:space="preserve">Настоящая "томатная фабрика"! Скороспелый и очень урожайный гибрид с продолжительным периодом плодоношения. От всходов до начала созревания плодов – 95-100 дней. Растения индетерминантные, высотой 1,8-2 м. Первая кисть закладывается над 6-7 листом, последующие через 1-2 листа; в каждой – по 5-6 плодов. Выровненные, массой 180-200 г, яркого малинового цвета, они хорошо транспортируются. Мякоть нежная, сладкая, гармоничного вкуса. Максимальный урожай – 22-24 кг/кв. м </t>
        </r>
      </text>
    </comment>
    <comment ref="M525" authorId="1">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β-каротина,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Необычный сорт с крупными и сладкими томатами. Первый урожай можно снимать на 115-120 день после всходов. В средней полосе для теплиц, в южных регионах для открытого грунта. Растения индетерминантные, высотой около 2 м. Первое соцветие закладывают уже над 6-7 листом, последующие – через 1-2 листа. Плоды массой 270-380 г, некоторые доходят до 500 г. Они изумительного вкуса, великолепны в салатах, подходят для переработки. Урожайность – 10-12 кг/м2.
</t>
        </r>
      </text>
    </comment>
    <comment ref="M526" authorId="1">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M527" authorId="1">
      <text>
        <r>
          <rPr>
            <sz val="8"/>
            <color indexed="81"/>
            <rFont val="Tahoma"/>
            <family val="2"/>
            <charset val="204"/>
          </rPr>
          <t>Настоящий конвейер по производству томатов! Спелые плоды с этих мощных индетерминантных растений высотой 180-200 см снимают уже спустя 105-110 дней после появления всходов. Первая кисть закладывается над 6-7 листом, последующие – через 1-2 листа. Помидоры массой 130-150 г собраны в кисти по 7-10 штук. Не забудьте обеспечить кистям надежную опору! Насыщенно-красные, плотные, с толстыми стенками томаты не имеют зеленого пятна у плодоножки. Они отлично транспортируются и длительное время хранятся. Гибрид умеренно устойчив к фузариозу, вершинной и корневой гнилям, бурой и бактериальной пятнистости листьев. В средней полосе рекомендуем выращивать в теплицах, в южных регионах – в открытом грунте. При хорошей агротехнике урожайность может достигать 12-18 кг/м 2.</t>
        </r>
      </text>
    </comment>
    <comment ref="M528" authorId="1">
      <text>
        <r>
          <rPr>
            <sz val="8"/>
            <color indexed="81"/>
            <rFont val="Tahoma"/>
            <family val="2"/>
            <charset val="204"/>
          </rPr>
          <t>Томат Негритенок – среднеспелый сорт, относится к индетерминантным видам. Ростом в высоту может достигать 3,5 м, принято формировать куст до 2 м, чтобы плоды получили достаточное количества питания,помидоры созревают на 130 день после всходов рассады плодоносит с середины августа в теплицах, в конце сентября в открытом грунте.Черноплодный сорт, помидоры темнеют по мере созревания, достигают биологической спелости окрашенные в черно-коричневый колер;плоды округлой формы, ребристые у основания, возле плодоножки цвет ближе к коричневому с зеленым оттенком;масса помидор с первого круга кистей достигает до 350 г, последующие будут мельче в среднем до 150 г, диаметром 6–11 см;кожица плотная, эластичная, при термической обработке целостность не нарушается;мякоть сочная без пустот, семян много, они мелкие черного цвета расположенные в шести семенных камерах. Вкус у томата «Негритенок» кисло-сладкий с выраженным запахом, свойственным помидорам.</t>
        </r>
      </text>
    </comment>
    <comment ref="M529" authorId="1">
      <text>
        <r>
          <rPr>
            <sz val="8"/>
            <color indexed="81"/>
            <rFont val="Tahoma"/>
            <family val="2"/>
            <charset val="204"/>
          </rPr>
          <t xml:space="preserve">Крупноплодный, суперурожайный, ультраранний гибрид. В пленочных теплицах даёт 18-19 кг/м2 !
Томаты начинают созревать уже на 90-96 день после всходов. Растения индетерминантные, высотой 1,8-2,0 м. Первое соцветие закладывают над 7-8 листом, последующие – через 3 листа. В каждой кисти формируется 7-9 плодов массой по 150-200 г. Томаты выравнены по форме и размеру, пятна у плодоножки нет. Мякоть очень нежная и вкусная, с повышенным содержанием витамина С.Плоды великолепны в салатах, отлично подходят для получения сока и приготовления соусов.Гибрид устойчив к бактериозу, фузариозу, фитофторозу и альтернариозу.
</t>
        </r>
        <r>
          <rPr>
            <sz val="10"/>
            <color indexed="81"/>
            <rFont val="Tahoma"/>
            <family val="2"/>
            <charset val="204"/>
          </rPr>
          <t xml:space="preserve">
</t>
        </r>
      </text>
    </comment>
    <comment ref="M530" authorId="0">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M531" authorId="1">
      <text>
        <r>
          <rPr>
            <sz val="9"/>
            <color indexed="81"/>
            <rFont val="Tahoma"/>
            <family val="2"/>
            <charset val="204"/>
          </rPr>
          <t xml:space="preserve">У кустов томата индетерминантный тип, высота 2,5-1,6 м., среднеранний, ему требуется 103-115 дней. Плоды средние, от 70 до 150 г, перцевидные, ярко-розового цвета, иногда с носиком. Мякоть мясистая, сочная, нежная и ладкая.Плюсы: прекрасный вкус;необычная форма;высокая урожайность.
</t>
        </r>
      </text>
    </comment>
    <comment ref="M532" authorId="1">
      <text>
        <r>
          <rPr>
            <sz val="8"/>
            <color indexed="81"/>
            <rFont val="Tahoma"/>
            <family val="2"/>
            <charset val="204"/>
          </rPr>
          <t xml:space="preserve">Относится к индетерминантному высокорослому виду, в открытом грунте вырастает до 180 см, в теплицах высота может превышать 2 метра.Для Розового гиганта время от прорастания семян до первого урожая составляет примерно от 110 до 115 дней.Розовый гигант демонстрирует универсальные столовые качества. Сорт создан для свежего потребления (а это в первую очередь салаты), приготовления соков, соусов, паст. Плоды имеют тонкую кожицу, поэтому лежкость и транспортабельность низкие. Средняя урожайность Розового гиганта шесть килограммов с квадратного метра, максимальная три-четыре килограмма с куста. Сорт показывает хороший стабильный урожай. Плоды содержат на 30% больше, чем красные сорта, сахаров, пектина, витамина С, а также антиоксидантов – селена, каротина, ликопина. </t>
        </r>
      </text>
    </comment>
    <comment ref="M533" authorId="1">
      <text>
        <r>
          <rPr>
            <sz val="8"/>
            <color indexed="81"/>
            <rFont val="Tahoma"/>
            <family val="2"/>
            <charset val="204"/>
          </rPr>
          <t xml:space="preserve">Высокоурожайный среднеспелый гибрид томата для защищенного грунта. От всходов до плодоношения 110-115 дней. Растения индетерминантные, высотой 2 м и более. Плоды плотные, массой 90-120 г. Вкусовые  качества  отличные, томаты сочные, сладкие, с приятным ароматом. Плоды рекомендуются для свежего потребления, различной домашней кулинарии и цельно-плодного  консервирования. Хорошо переносят транспортировку и хранятся достаточно продолжительное время. Урожайность в весенне-летнем обороте 14-15 кг/м 2 .Посев семян на рассаду с обязательной пикировкой в фазе одного-двух настоящих листьев. Рассаду высаживают в возрасте 60-65 дней, размещая на 1 кв.м 3-4 шт. Растения подвязывают и формируют в 1-2 стебля. Обязательным является удаление боковых побегов (пасынков).
</t>
        </r>
      </text>
    </comment>
    <comment ref="M534" authorId="0">
      <text>
        <r>
          <rPr>
            <sz val="8"/>
            <color indexed="81"/>
            <rFont val="Tahoma"/>
            <family val="2"/>
            <charset val="204"/>
          </rPr>
          <t xml:space="preserve">Раннеспелый (100-105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у которых сбор плодов производится целыми соцветиями.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9-10-м листом, далее они следуют через 3 листа. Необходимо проводить прищипку соцветий, оставляя на них не более 4-5 цветков. Формируют в один стебель, удаляя все «пасынки» и нижние листья, а так же прищипывают точку роста в конце вегетации. Плоды округлой формы, гладкие, массой 80-90 г. Прекрасно подходят для приготовления свежих салатов и цельноплодного консервирования. Схема посадки 40х60 см. Гибрид устойчив к возбудителям вируса табачной мозаики, кладоспориоза, фузариоза, а так же устойчив к растрескиванию. Урожайность одного растения 3,3-3,8 кг.
</t>
        </r>
      </text>
    </comment>
    <comment ref="M535" authorId="1">
      <text>
        <r>
          <rPr>
            <sz val="8"/>
            <color indexed="81"/>
            <rFont val="Tahoma"/>
            <family val="2"/>
            <charset val="204"/>
          </rPr>
          <t>Томат Суперстейк F1 начинает плодоносить в средние сроки – через 115-125 дней от всходов. Для его кустов характерны определенные признаки:побеги высокие, нештамбовые, индетерминантные;высота стволов доходит до 2 м;на растении завязывается 7-8 кистей;на плодоносной грозди образуется 4-5 плодов;стебли бурно вегетируют, требуют формировки.Оптимальное выращивание – путем формировки в 2 стебля.Описание помидоров:средняя масса 450-500 г;окраска ярко-малиновая;мясистая, сахаристая, умеренно сочная мякоть;у плодоножки выраженная ребристость;семенных камер 4-6, семян немного;вкус сладкий с нотками кислинки.Используется для свежих салатов, приготовления на зиму соков, паст, соусов и кетчупов.</t>
        </r>
      </text>
    </comment>
    <comment ref="M536" authorId="0">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M537"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пленочных необогреваемых теплиц. Посев на рассаду в марте. Пикировка в фазе первого настоящего листа. Высадка рассады в теплицы в мае. Формируют в один стебель, удаляя все «пасынки». Плоды банановидной формы, ярко-красной окраски, длиной 10-12 см, массой 100-120 г. В одной кисти формируется 12-15 плодов. Плоды прочно прикреплены, не осыпаются, хранятся до 2-3 недель, крепкие, кожица плотная. Прекрасно подходят для цельноплодного консервирования. Очень вкусные. Схема посадки 40х60 см. Сорт устойчив к возбудителям вируса табачной мозаики, фузариоза, кладоспориоза. Урожайность одного растения 4,5-5,5 кг.
</t>
        </r>
      </text>
    </comment>
    <comment ref="M538" authorId="0">
      <text>
        <r>
          <rPr>
            <sz val="8"/>
            <color indexed="81"/>
            <rFont val="Tahoma"/>
            <family val="2"/>
            <charset val="204"/>
          </rPr>
          <t>Популярный, необычный по окраске и вкусу салатный сорт томата. Среднеспелый, вступает в плодоношение на 110-115 день от массовых всходов. Для пленочных теплиц. Растения индетерминантные, высотой 1,7-2,0 м. Плоды крупные,мясистые, массой 200-400 г, плотные.Зрелые плоды имеют повышенное содержание сахаров и, вследствие этого,насыщенно-сладкий, десертный вкус.Нравятся детям. Подходят для приготовления сока. Урожайность – 6-7 кг/м2.Сеянцы пикируют в фазе одного-двух настоящих листьев. Растения подвязывают и формируют в 1-2 стебля. Обязательным является удаление боковых побегов (пасынков).</t>
        </r>
      </text>
    </comment>
    <comment ref="M539" authorId="1">
      <text>
        <r>
          <rPr>
            <b/>
            <sz val="10"/>
            <color indexed="81"/>
            <rFont val="Tahoma"/>
            <family val="2"/>
            <charset val="204"/>
          </rPr>
          <t xml:space="preserve"> </t>
        </r>
        <r>
          <rPr>
            <sz val="8"/>
            <color indexed="81"/>
            <rFont val="Tahoma"/>
            <family val="2"/>
            <charset val="204"/>
          </rPr>
          <t>Выдающийся гибрид последнего поколения. Его «изюминкой» можно считать большую пользу для здоровья человека и особенный вкус плодов. Гибрид раннеспелый, от всходов до начала созревания 90-95 дней. Растения индетерминантные, высотой 2 м и более. Кисти простые, компактные, с 5-6 плодами. Завязываемость высокая. Плоды массой 140-150 г, плотные, устойчивые к растрескиванию. Уровень ликопина и других антиоксидантов в мякоти значительно выше, чем у традиционных красных томатов. Вкус насыщенный, сладкий с пряным послевкусием. Гибрид устойчив к ВТМ и бронзовости, фузариозу, вертициллёзу, бактериозу и кладоспориозу. Урожайность 16-18 кг/м2.</t>
        </r>
      </text>
    </comment>
    <comment ref="M540" authorId="0">
      <text>
        <r>
          <rPr>
            <sz val="8"/>
            <color indexed="81"/>
            <rFont val="Tahoma"/>
            <family val="2"/>
            <charset val="204"/>
          </rPr>
          <t xml:space="preserve">Среднеспелый (110-120 дней от всходов до плодоношения) индетерминантный (с неограниченным ростом) сорт, рекомендован для пленочных теплиц и открытого грунта с подвязкой к кольям. Отличительной особенностью сорта является огромная разветвленная кисть, на которой образуется 50 и более плодов. Плоды розовые, сливовидной формы, массой 30-40 г, обладающие отличным десертным вкусом. Рекомендуются для приготовления салатов и цельноплодного консервирования. Плоды собирают по мере их созревания. Схема посадки 40х60 см. Сорт устойчив к вирусу табачной мозаики. Урожайность одного растения 4,0 кг.
</t>
        </r>
      </text>
    </comment>
    <comment ref="M541" authorId="0">
      <text>
        <r>
          <rPr>
            <sz val="8"/>
            <color indexed="81"/>
            <rFont val="Tahoma"/>
            <family val="2"/>
            <charset val="204"/>
          </rPr>
          <t>Раннеспелый индетерминантный (с неограниченным ростом) сорт, рекомендован для пленочных теплиц и открытого грунта с подвязкой к кольям. Отличительной особенностью сорта является большая разветвленная кисть, на которой образуется 20–30 грушевидных плодов желто-оранжевого цвета массой до 35 г. Кожица плотная, не растрескивается при созревании. Плоды обладают отличным десертным вкусом, рекомендуются для приготовления салатов и цельноплодного консервирования. Посев на рассаду — в конце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t>
        </r>
      </text>
    </comment>
    <comment ref="M542"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M543" authorId="1">
      <text>
        <r>
          <rPr>
            <sz val="8"/>
            <color indexed="81"/>
            <rFont val="Tahoma"/>
            <family val="2"/>
            <charset val="204"/>
          </rPr>
          <t xml:space="preserve">Один из лучших любительских сортов. Индетерминантный, высокорослый (2-3 м), рекомендуется для шпалерного выращивания, в средней полосе – в теплице, в южных регионах – в открытом грунте. Среднеспелый, от всходов до начала плодоношения 111-115 дней. Формирует за сезон 4-5 сложных кистей на стебле. В кисти созревает до 40 плодов массой от 70 до 100 г. Вес кисти 3-4 кг. Плоды в кисти созревают постепенно. Плодоношение растянутое. Урожайность с куста 15-20 кг. Вкус и лежкость плодов отличные. Сорт сравнительно устойчив к фитофторозу.
</t>
        </r>
      </text>
    </comment>
    <comment ref="M545" authorId="1">
      <text>
        <r>
          <rPr>
            <sz val="9"/>
            <color indexed="81"/>
            <rFont val="Tahoma"/>
            <family val="2"/>
            <charset val="204"/>
          </rPr>
          <t>Отличный новый отечественный гибрид баклажана для пленочных укрытий. Раннеспелый (от всходов до плодоношения 110 дней). Растение высокое. Гибрид отличается высокой завязываемостью плодов и устойчивостью к резким перепадам температуры. Плод грушевидный, длиной до 25 см, диаметром 7-9 см, темно-фиолетовый с сильным глянцем, массой в среднем 250 г. Мякоть белая, отличного вкуса. Урожайность 6,5 кг/м2. Рекомендуется для домашней кулинарии и консервирования.</t>
        </r>
      </text>
    </comment>
    <comment ref="M546" authorId="1">
      <text>
        <r>
          <rPr>
            <sz val="8"/>
            <color indexed="81"/>
            <rFont val="Tahoma"/>
            <family val="2"/>
            <charset val="204"/>
          </rPr>
          <t>Вороной – раннеспелый баклажан.Начинает приносить достойный урожай уже на 100-110 день.Внешний вид куста отличается полураскидным строением и средней высотой.Размер листьев средний. Под пленкой может достигать 80-90 см в высоте, на открытом грунте до 60-70 см.Форма спелых баклажан напоминает форму груши, немножко вытянутая.Цвет темно-фиолетовый.Вес спелого баклажана 260-400 г.Внутренняя мякоть светло-белая, без горького привкуса.Длина плода 15-20 см, диаметр 5-8 см.Вороной ценится за присущие ему высокие вкусовые характеристики, поэтому часто используется в кулинарной переработке. Особо ценится полное отсутствие горького привкуса.</t>
        </r>
      </text>
    </comment>
    <comment ref="M547" authorId="1">
      <text>
        <r>
          <rPr>
            <sz val="8"/>
            <color indexed="81"/>
            <rFont val="Tahoma"/>
            <family val="2"/>
            <charset val="204"/>
          </rPr>
          <t>Это высокоурожайный, среднеранний сорт. Куст средней высоты, сомкнутый. В период плодоношения растение вступает через три месяца со дня посева семян. Сорт выращивают в теплицах и под открытым небом. Начинает ветвиться рано, с большим количеством боковых побегов. Урожайность сорта от семи с половиной до десяти килограммов на метр квадратный.Баклажаны среднего размера. Вес до двухсот граммов. Длина от четырнадцати до семнадцати сантиметров. Форма цилиндрическая. Баклажаны темно-фиолетовые, с глянцевой поверхностью. На чашечке шипы либо отсутствуют совсем, либо очень редкие. Мякоть не горчит, белого цвета, плотной консистенции . Прекрасно подходит для консервации и домашней кулинарии.</t>
        </r>
      </text>
    </comment>
    <comment ref="M548" authorId="1">
      <text>
        <r>
          <rPr>
            <sz val="8"/>
            <color indexed="81"/>
            <rFont val="Tahoma"/>
            <family val="2"/>
            <charset val="204"/>
          </rPr>
          <t xml:space="preserve">Раннеспелый сорт для открытого и защищенного грунта. Срок созревания 107-112 дней. Растение среднерослое. Рекомендуется для выращивания во всех регионах России. Плоды грушевидные, фиолетовые, массой 120-240 г. Мякоть белая, без горечи (перед использованием не требует вымачивания), отличного вкуса. Один из лучших сортов для приготовления икры.Посев на рассаду проводят в конце февраля – начале марта, пикировку – в фазе одного-двух настоящих листьев. Высадка рассады под пленочные укрытия - в середине мая, в открытый грунт – в начале июня. Схема посадки 60х40 см. К концу июля на растении оставляют 5-6 самых крупных завязей, остальные цветы и завязи удаляют. Дальнейший уход заключается в поливах, подкормках и рыхлении. </t>
        </r>
      </text>
    </comment>
    <comment ref="M549" authorId="1">
      <text>
        <r>
          <rPr>
            <sz val="8"/>
            <color indexed="81"/>
            <rFont val="Tahoma"/>
            <family val="2"/>
            <charset val="204"/>
          </rPr>
          <t>Крупноплодный раннеспелый гибрид с рекордной урожайностью-8-9 кг/м 2 ! Сбор плодов начинают на 55-60 день после высадки рассады. Гибрид отлично завязывает плоды даже при перепадах температуры. Растения высокие. Баклажаны крупные, набирают массу до 900 г! Шипов на чашечке нет. Мякоть с небольшим количеством семян, без горечи, плотная и нежная. Гибрид устойчив к грибным заболеваниям.</t>
        </r>
      </text>
    </comment>
    <comment ref="M550" authorId="1">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M551" authorId="1">
      <text>
        <r>
          <rPr>
            <sz val="8"/>
            <color indexed="81"/>
            <rFont val="Tahoma"/>
            <family val="2"/>
            <charset val="204"/>
          </rPr>
          <t xml:space="preserve">Редчайший мелкоплодный сорт сверхраннего срока созревания. При консервировании и мариновании по вкусу намного превосходит огурцы! Первый урожай снимают уже на 35-38 день после всходов. Растения кустовые, преимущественно женского типа цветения, одновременно формируют огромное количество завязей. Плодоношение дружное и долгое. Товарные патиссончики массой 16-18 г. Мякоть кремовая, плотная и очень нежная. Уникальная особенность сорта в том, что плоды за неделю не вырастают больше 5 см в диаметре. Это позволяет снимать их маленькими даже тем огородникам, которые бывают на участках только по выходным. Небольшие плоды очень удобны для консервирования как отдельный вид, так и вместе с другими овощами. Прекрасно подходят для домашней кулинарии и замораживания. 
Урожайность –до 10 кг/м 2 .
</t>
        </r>
      </text>
    </comment>
    <comment ref="M552" authorId="1">
      <text>
        <r>
          <rPr>
            <sz val="8"/>
            <color indexed="81"/>
            <rFont val="Tahoma"/>
            <family val="2"/>
            <charset val="204"/>
          </rPr>
          <t>Смесь раннеспелых, высокоурожайных и неприхотливых патиссонов. В неё входят сорта: Зонтик – 50% (плоды белого цвета) и Карапуз® – 50% (плоды желтого цвета). От всходов до первого сбора 45-50 дней. Растения кустовые, компактные, одновременно формируют большое количество завязей. Плоды массой 80-340 г, с тонкой кожицей, нежной и очень плотной мякотью. Вкусовые качества превосходные. В кулинарии используются как кабачки и для маринования. Патиссоны отлично хранятся до конца декабря. Урожайность – 4-5 кг/м 2 .Посев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t>
        </r>
      </text>
    </comment>
    <comment ref="M553" authorId="1">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M554" authorId="0">
      <text>
        <r>
          <rPr>
            <sz val="8"/>
            <color indexed="81"/>
            <rFont val="Tahoma"/>
            <family val="2"/>
            <charset val="204"/>
          </rPr>
          <t xml:space="preserve">Смесь раннеспелых сортов (период от всходов до на-чала плодоношения 42-54 дня). Включает сорта: Танго –зеленого цвета, Солнышко – желтого и Диск – белого.Растения кустовые. Плоды дисковидные, выравненные, массой 0,4-0,5 кг. Поверхность гладкая, кора тонкая, мякоть белая. Плоды в молодом возрасте пригодны для цельноплодного консервирования и всех видов домашней кулинарии.Посев семян в открытый грунт по 2-3 шт. в лунку. В фазе первого настоящего листа всходы прореживают, оставляя по одному растению. Возможен рассадный способ выращивания – 20-30-дневную рассаду высаживают в открытый грунт, когда минует угроза заморозков. Растениям необходимы своевременные поливы, прополки, рыхления и подкормки. Для стимуляции плодообразования сбор плодов проводят регулярно.
</t>
        </r>
      </text>
    </comment>
    <comment ref="M555" authorId="0">
      <text>
        <r>
          <rPr>
            <sz val="8"/>
            <color indexed="81"/>
            <rFont val="Tahoma"/>
            <family val="2"/>
            <charset val="204"/>
          </rPr>
          <t xml:space="preserve">Раннеспелый (72-75 дней от всходов до начала технической спелости), с дружным урожаем гибрид. Рекомендован для употребления в свежем, вареном и тушеном виде в качестве гарнира, в салатах, для консервирования. Растение невысокое, до 120-150 см, с низким заложением первых початков. Початок цилиндрической формы, длиной 15-18 см, диаметром 4,0-4,6 см, массой 200-210 г. Зерно сахарное, ярко-желтое, с высокими вкусовыми и технологическими качествами. Посев в грунт производят в мае на глубину 3-5 см. Схема посадки 45х45 см. Урожайность 6,2-7,0 кг/м2.
</t>
        </r>
      </text>
    </comment>
    <comment ref="M556" authorId="0">
      <text>
        <r>
          <rPr>
            <sz val="9"/>
            <color indexed="81"/>
            <rFont val="Tahoma"/>
            <family val="2"/>
            <charset val="204"/>
          </rPr>
          <t>Среднепоздний (90-95 дней от всходов до технической спелости) высокоурожайный сорт лопающейся кукурузы. Растение среднерослое, 170-180 см. Початок тонкий, конической формы, массой 200-250 г. Зерно поп-корн, желтого цвета с оранжевой верхней частью. Кукуруза предпочитает легкие, плодородные, хорошо увлажненные почвы. Посев в грунт производят в мае на глубину 3-5 см. Схема посадки 45х45 см. Сорт ценится за высокий выход (до 98%) взорванных семян. Рекомендуется для переаботки на хлопья и воздушную кукурузу. Средняя урожайность зерна 3-4 кг/м2.</t>
        </r>
        <r>
          <rPr>
            <sz val="8"/>
            <color indexed="81"/>
            <rFont val="Tahoma"/>
            <charset val="204"/>
          </rPr>
          <t xml:space="preserve">
</t>
        </r>
      </text>
    </comment>
    <comment ref="M557" authorId="1">
      <text>
        <r>
          <rPr>
            <sz val="10"/>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M558" authorId="1">
      <text>
        <r>
          <rPr>
            <sz val="10"/>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M559" authorId="1">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M560" authorId="0">
      <text>
        <r>
          <rPr>
            <sz val="8"/>
            <color indexed="81"/>
            <rFont val="Tahoma"/>
            <family val="2"/>
            <charset val="204"/>
          </rPr>
          <t>Махорку выращивают для изготовления махорочной (курительной) крупки, жевательного и нюхательного табака, а также для защиты растений от вредителей. Листья махорки содержат никотина в несколько раз выше (около 5-15%) чем большинство сортов табака курительного. Растение теплолюбивое, предпочитает суглинистые или супесчаные почвы, требует постоянной влагообеспеченности (при засухе снижается качество сырья). Посев на рассаду осуществляют в конце марта — апреле. Перед посевом емкость заполняют слегка влажным грунтом (три части супесчаной дерновой земли и одна часть хорошо перепревшего и просеянного перегноя),  поверхность уплотняют и разравнивают. Семена равномерно распределяют по поверхности, слегка вдавливают в субстрат, увлажняют из пульверизатора и накрывают пленкой. Посевы помещают в светлое, теплое место, поливают через поддон, каждый день проветривают (приподнимают пленку на 30 минут). Молодые растения высаживают в открытый грунт в середине — конце мая на расстоянии 50-70 см. При раскрытии 2-3-х цветков в соцветии проводят  вершкование (удаление соцветия), одновременно удаляют и часть верхних листьев. При отрастании боковых побегов на 5-7 см производят пасынкование. На растении для созревания оставля­ют 8—12 листьев.  Махорку убирают целыми растениями в фазе тех­нической зрелости листьев среднего яруса (через 30-40 дней после вершкования). Технически зрелые листья характеризуются плотной тканью, отвисают к земле, покрываются светло-желтыми пятнами, при­обретают хрупкость.</t>
        </r>
        <r>
          <rPr>
            <sz val="8"/>
            <color indexed="81"/>
            <rFont val="Tahoma"/>
            <charset val="204"/>
          </rPr>
          <t xml:space="preserve">
</t>
        </r>
      </text>
    </comment>
    <comment ref="M565" authorId="1">
      <text>
        <r>
          <rPr>
            <sz val="8"/>
            <color indexed="81"/>
            <rFont val="Tahoma"/>
            <family val="2"/>
            <charset val="204"/>
          </rPr>
          <t xml:space="preserve">Листья, стебли и плоды содержат эфирные масла, которые придают растению характерный легкий фруктовый аромат и приятный освежающий сладковато-пряный вкус.
Молодую зелень аниса используют в овощных и фруктовых салатах и гарнирах, семена добавляют в разнообразную выпечку и сладкие блюда. Особый вкус анис придает блюдам из капусты, моченым яблокам, применяется при консервировании патиссонов, молодых кабачков. В русской кухне анисом ароматизируют квас и кисели.
Имеет значение как хороший медонос, лекарственное и декоративное растение. 
Среднеспелый сорт, период от полных всходов до срезки на зелень 40-55 дней.
Растение средней высоты, прямостоячее. Масса одного растения 50-55 г. Урожайность зелени 1,7-1,9 кг/м². </t>
        </r>
      </text>
    </comment>
    <comment ref="M566" authorId="1">
      <text>
        <r>
          <rPr>
            <sz val="8"/>
            <color indexed="81"/>
            <rFont val="Tahoma"/>
            <family val="2"/>
            <charset val="204"/>
          </rPr>
          <t>Среднеспелый (от полных всходов до начала хозяйственной годности – 40 дней) сорт. Растение однолетнее, травянистое, высотой 30-35 см и массой 100-110 г, холодостойкое, засухоустойчивое, хорошо растет в полутени. Розетка листьев горизонтальная. Лист среднего размера, зеленый, слабоморщинистый. Цветки синие, собраны в соцветие завиток. Сеют под зиму или ранней весной рядовым способом на глубину 1,5-2 см, с расстоянием между рядами 30 см или двух-, трехстрочными лентами с расстоянием между строчками - 10 см, между лентами - 30 см. Норма высева семян 8-10 г/кв.м. Рекомендуется для использования в свежем и сушенном виде (молодые побеги и листья) в качестве приправы к овощным блюдам, при консервировании и засолке. Урожайность зелени – 0,6-0,8 кг/кв.м.</t>
        </r>
      </text>
    </comment>
    <comment ref="M567" authorId="1">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M568" authorId="1">
      <text>
        <r>
          <rPr>
            <sz val="8"/>
            <color indexed="81"/>
            <rFont val="Tahoma"/>
            <family val="2"/>
            <charset val="204"/>
          </rPr>
          <t xml:space="preserve">Очаровательная, обильноцветущая смесь низкорослых бархатцев. Кустики компактные, высотой до 20 см. Цветки яркие, бархатистые,  Ø 5-6 см. Растения неприхотливые, устойчивы к болезням и погодным стрессам. Великолепно смотрятся в бордюрах вдоль дорожек, по периметру цветников. Один из лучших сортов для выращивания в балконных ящиках и уличных контейнерах.
В смесь входят окраски: красная – 25%, оранжевая – 25%, желтая – 25%, биколор – 25%.
</t>
        </r>
      </text>
    </comment>
    <comment ref="M569" authorId="1">
      <text>
        <r>
          <rPr>
            <sz val="8"/>
            <color indexed="81"/>
            <rFont val="Tahoma"/>
            <family val="2"/>
            <charset val="204"/>
          </rPr>
          <t xml:space="preserve">Сорт выделяется среди других бархатцев эффектной двухцветной, контрастной окраской. Кусты компактные, 20-25 см высотой, обильно усыпаны махровыми соцветиями-корзинками Ø 4-6 см. Корневая система компактная, растения хорошо развиваются в ограниченном объеме грунта – в горшках, садовых вазонах и балконных ящиках. Сорт идеально подходит для оформления бордюров.
</t>
        </r>
      </text>
    </comment>
    <comment ref="M570" authorId="1">
      <text>
        <r>
          <rPr>
            <sz val="8"/>
            <color indexed="81"/>
            <rFont val="Tahoma"/>
            <family val="2"/>
            <charset val="204"/>
          </rPr>
          <t xml:space="preserve">Обильно  цветущий  низкорослый сорт. Кус тики компактные, плотные, хорошо разветвленные, высотой до 30 см. Соцветия махровые, Ø 6-7 см. Растения используются для оформления клумб, рабаток, бордюров. Сорт великолепно растет в ограниченном объеме грунта – в горшках и балконных ящиках.
</t>
        </r>
      </text>
    </comment>
    <comment ref="M571" authorId="0">
      <text>
        <r>
          <rPr>
            <sz val="8"/>
            <color indexed="81"/>
            <rFont val="Tahoma"/>
            <family val="2"/>
            <charset val="204"/>
          </rPr>
          <t xml:space="preserve">Однолетнее растение семейства Сложноцветные. Стебли прямостоячие, 25-30 см высотой, сильно ветвистые от основания, боковые побеги отклоненные. Соцветия махровые, красно-коричневые с золотисто-желтыми пятнами.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M572" authorId="1">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M573" authorId="1">
      <text>
        <r>
          <rPr>
            <sz val="8"/>
            <color indexed="81"/>
            <rFont val="Tahoma"/>
            <family val="2"/>
            <charset val="204"/>
          </rPr>
          <t>Травянистое растение семейства Сложноцветные. Образует компактный густоветвящийся куст высотой 30 см. Соцветия-корзинки, диаметром 4-5 см, махровые, гвоздиковидные, красно-коричневые с желтым центром. Цветет с июня по сентябрь. Светолюбивы и теплолюбивы, заморозков не переносят. Предпочитают плодородные легкие почвы. Выращивают, как правило, рассадным способом. Посев проводят во второй половине марта - начале апреля. Всходы появляются через 4-8 дней после посева, сеянцы пикируют в фазе 2-го настоящего листа. Рассаду высаживают в начале июня, расстояние между растениями 20 см. Используют для посадки на клумбах, рабатках, бордюрах, в балконные ящики, можно использовать как горшечную культуру.</t>
        </r>
      </text>
    </comment>
    <comment ref="M574" authorId="1">
      <text>
        <r>
          <rPr>
            <sz val="8"/>
            <color indexed="81"/>
            <rFont val="Tahoma"/>
            <family val="2"/>
            <charset val="204"/>
          </rPr>
          <t xml:space="preserve">Очаровательная смесь низкорослых, крупноцветковых, раннецветущих бархатцев. Кусты компактные, выравненные по габитусу (высота и ширина около 30 см). Соцветия очень крупные ( Ø 9-11 см), яркоокрашенные. Цветение обильное и продолжительное, до заморозков. Соцветия чрезвычайно устойчивы к атмосферной влаге. Густо махровое строение корзинки не позволяет накапливать избыток воды. Благодаря устойчивости к непогоде кусты прекрасно держат форму и не теряют декоративности. Смесь рекомендуется для бордюрных и групповых посадок в садовых цветниках и контейнерной культуры.В смесь входят окраски: желтая – 50%, оранжевая – 50%.
</t>
        </r>
      </text>
    </comment>
    <comment ref="M575" authorId="1">
      <text>
        <r>
          <rPr>
            <sz val="8"/>
            <color indexed="81"/>
            <rFont val="Tahoma"/>
            <family val="2"/>
            <charset val="204"/>
          </rPr>
          <t xml:space="preserve">Сортосерия удачно сочетает компактные размеры куста и гигантские соцветия. Ценится цветоводами профессионалами. Соцветия густомахровые,  Ø 9-10 см. Кусты выравненные, крепкие, обильно цветущие, высотой до 30 см. Используются для оформления цветников, отлично подходят для садовых контейнеров и балконных ящиков.
В смесь входят окраски: желтая – 50%, оранжевая – 50%.
</t>
        </r>
      </text>
    </comment>
    <comment ref="M576" authorId="0">
      <text>
        <r>
          <rPr>
            <sz val="8"/>
            <color indexed="81"/>
            <rFont val="Tahoma"/>
            <family val="2"/>
            <charset val="204"/>
          </rPr>
          <t xml:space="preserve">Однолетнее растение семейства Сложноцветные. Стебли прямостоячие, 20 см высотой, сильно ветвистые от основания, боковые побеги отклоненные. Соцветия-корзинки яркого оранжевого цвета, 10-12 см в диаметре.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зимы, а весной, высаженные в открытый грунт, образуют большой цветущий куст.
</t>
        </r>
      </text>
    </comment>
    <comment ref="M577" authorId="0">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крупные (8-10 см в диаметре) густомахровые, шаровидные, лимонно-желтой окраски. Цветет с июня по сентябрь. Бархатцы светолюбивы и теплолюбивы, заморозков не переносят, к почвам нетребовательны, но предпочитают плодородные легкие почвы. Выращивают, как правило, рассадным способом. Посев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расстояние между растениями 30-35 см. Используют для посадки на клумбах, в группах, для получения срезки.
</t>
        </r>
      </text>
    </comment>
    <comment ref="M578" authorId="1">
      <text>
        <r>
          <rPr>
            <sz val="8"/>
            <color indexed="81"/>
            <rFont val="Tahoma"/>
            <family val="2"/>
            <charset val="204"/>
          </rPr>
          <t xml:space="preserve">Одно из самых распространенных однолетних растений семейства Астровые. Образует куст высотой 70 см с ясно выраженным главным побегом. Соцветия густомахровые, лимонно-желтого цвета, 8 см в диаметре. Цветет с июня до заморозков.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марте-начале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M579" authorId="1">
      <text>
        <r>
          <rPr>
            <sz val="8"/>
            <color indexed="81"/>
            <rFont val="Tahoma"/>
            <family val="2"/>
            <charset val="204"/>
          </rPr>
          <t xml:space="preserve"> Уникальная смесь сортов с исключительными по своей красоте и оригинальности соцветиями желтых, золотисто-желтых и оранжевых оттенков. Прямостоячий куст высотой 70-80 см, устойчив к непогоде и не полегает. Первые соцветия появляются на растениях уже в июне и цветение продолжается до заморозков. Смесь особенно рекомендуется для создания высоких рабаток, бордюров и срезки. Бархатцы светолюбивы и теплолюбивы, заморозков не переносят, к почвам нетребовательны, но предпочитают плодородные легкие почвы. Посев на рассаду проводят во второй половине  марта-начале апреля. Всходы появляются через 4-8 дней после посева, сеянцы пикируют в фазе 2-го настоящего листа. Рассаду высаживают в начале июня с расстоянием между растениями 30-35 см. Посев в открытый грунт проводят в мае на глубину 1,5-2 см.
</t>
        </r>
      </text>
    </comment>
    <comment ref="M580" authorId="1">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M581" authorId="1">
      <text>
        <r>
          <rPr>
            <sz val="8"/>
            <color indexed="81"/>
            <rFont val="Tahoma"/>
            <family val="2"/>
            <charset val="204"/>
          </rPr>
          <t>Душистая декоративная культура и ценное лекарственное растение широкого применения: украсит сад и дом, придаст аромат и изящность букету, используется в косметических целях. Кустики плотные, невысокие (30-40 см), с отличным боковым ветвлением. Соцветия колосовидные, выразительные, яркого оттенка. Лаванда узколистная неприхотлива и стойко переносит зимние морозы (до -30 °С без укрытия). В естественных для этой культуры условиях этот вечнозеленый полукустарник произрастает до 25-30 лет.</t>
        </r>
      </text>
    </comment>
    <comment ref="M582" authorId="1">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M583" authorId="1">
      <text>
        <r>
          <rPr>
            <sz val="8"/>
            <color indexed="81"/>
            <rFont val="Tahoma"/>
            <charset val="1"/>
          </rPr>
          <t xml:space="preserve">Зимостойкий сорт. Формирует компактный, хорошо облиственный куст полушаровидной формы. Высота во время цветения 60-80 см. Всё растение имеет сильный, приятный аромат. Это отличный медонос с продолжительным периодом цветения. Используется для оформления цветников, как кулинарная пряность и в народной медицине.
</t>
        </r>
      </text>
    </comment>
    <comment ref="M584" authorId="1">
      <text>
        <r>
          <rPr>
            <sz val="8"/>
            <color indexed="81"/>
            <rFont val="Tahoma"/>
            <charset val="1"/>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M590" authorId="1">
      <text>
        <r>
          <rPr>
            <sz val="8"/>
            <color indexed="81"/>
            <rFont val="Tahoma"/>
            <family val="2"/>
            <charset val="204"/>
          </rPr>
          <t xml:space="preserve">Однолетник Высота растения 30 см Быстрорастущее,изящное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M591" authorId="1">
      <text>
        <r>
          <rPr>
            <sz val="8"/>
            <color indexed="81"/>
            <rFont val="Tahoma"/>
            <family val="2"/>
            <charset val="204"/>
          </rPr>
          <t xml:space="preserve">Быстрорастущий обильноцветущий однолетник. Сотни, если не тысячи цветов на невысоком, порядка 10-15 см, ковре нежной зеленой листвы будут радовать глаз до заморозков. Неприхотлива, не требует прищипки и формирования. Отлично смотрится в горшках и вазонах; групповые посадки украшают каменистые сады и клумбы. Можно высаживать для подбивки высокорослых многолетников. В июле посадки можно подстричь на 1/2 высоты: растения быстро восстановятся и зацветут еще обильнее. 
</t>
        </r>
      </text>
    </comment>
    <comment ref="M592" authorId="1">
      <text>
        <r>
          <rPr>
            <sz val="8"/>
            <color indexed="81"/>
            <rFont val="Tahoma"/>
            <family val="2"/>
            <charset val="204"/>
          </rPr>
          <t xml:space="preserve">Однолетник.Высота растения 15 см.Однолетнее растение со свисающими или стелющимися стеблями, высотой 10-15 см. Используют для выращивания на балконах, в висячих корзинах и уличных вазах.
Посев на рассаду в марте, поверхностно, под стекло. Семена прорастают на свету! Всходы появляются через 10-15 дней. Растут медленно, пикировка через месяц после появления всходов, группками по 2-4 растеньица. Высадка закалённой рассады в открытый грунт в середине мая с шагом 15-20см. Светолюбива, влаголюбива, требует лёгких нейтральных почв с невысоким содержанием органики.Для продолжительного и обильного цветения растениям необходим своевременный полив, регулярная прополка, рыхление и подкормка минеральными удобрениями.
</t>
        </r>
      </text>
    </comment>
    <comment ref="M593" authorId="1">
      <text>
        <r>
          <rPr>
            <sz val="8"/>
            <color indexed="81"/>
            <rFont val="Tahoma"/>
            <family val="2"/>
            <charset val="204"/>
          </rPr>
          <t xml:space="preserve">Травянистое растение с обильно цветущими, ниспадающими побегами 30-35 см длиной. Цветки темно-синего цвета, до 2 см в диаметре, двугубые, на коротких цветоножках, по одному в пазухах листьев. Цветет с июня по сентябрь. Продолжительность и обильность цветения увеличиваются при своевременном удалении отцветших стеблей. Размножают семенами, посев которых производят в феврале-марте. Семена у лобелии мелкие, поэтому для равномерности посевов их смешивают с сухим песком в соотношении 1:50 и не заделывают в почву. Рассаду высаживают в открытый грунт во второй половине мая-июне. Выращивают в вазах, горшках, балконных ящиках, висячих корзинах. Используют в качестве почвопокровных растений.
</t>
        </r>
      </text>
    </comment>
    <comment ref="M594" authorId="1">
      <text>
        <r>
          <rPr>
            <sz val="8"/>
            <color indexed="81"/>
            <rFont val="Tahoma"/>
            <family val="2"/>
            <charset val="204"/>
          </rPr>
          <t xml:space="preserve">Один из самых популярных летников для выращивания в подвесных корзинах и балконных ящиках. Образует пышные цветущие каскады с побегами длиной до 30 см и неисчислимым количеством цветков. Цветение очень длительное, с начала лета до конца сезона. Растения можно выращивать как отдельно, так и в сочетании с другими видами. Лобелия Цветочный водопад создаст великолепные композиции с петунией, пеларгонией, бальзамином, вербеной, колеусом и др. При выращивании в саду, она приобретает стелющуюся форму и образует шикарные ковровые композиции и бордюры. 
</t>
        </r>
      </text>
    </comment>
    <comment ref="M595" authorId="0">
      <text>
        <r>
          <rPr>
            <sz val="8"/>
            <color indexed="81"/>
            <rFont val="Tahoma"/>
            <family val="2"/>
            <charset val="204"/>
          </rPr>
          <t>Однолетнее растение из семейства крестоцветных. Кусты низкие, густоветвящиеся, компактные, высотой 10—15 см. Листья узколанцетные. Цветки мелкие 3-4 мм в диаметре, собраны в кистевидные соцветия, белого цвета, с сильным запахом меда, сплошь покрывают кусты во время цветения. Цветет с конца июня до октября. Семена высевают в грунт в апреле-мае или в марте на рассаду. Расстояние между растениями выдерживают 15-20 см. Возможен подзимний посев. Дает обильный самосев. К почвам нетребовательна, светолюбива, холодоустойчива. Используют для всех видов цветников. Прекрасный медонос.</t>
        </r>
        <r>
          <rPr>
            <sz val="8"/>
            <color indexed="81"/>
            <rFont val="Tahoma"/>
            <charset val="204"/>
          </rPr>
          <t xml:space="preserve">
</t>
        </r>
      </text>
    </comment>
    <comment ref="M596" authorId="0">
      <text>
        <r>
          <rPr>
            <sz val="8"/>
            <color indexed="81"/>
            <rFont val="Tahoma"/>
            <family val="2"/>
            <charset val="204"/>
          </rPr>
          <t xml:space="preserve">Однолетнее растение из семейства крестоцветных. Кусты низкие, густоветвящиеся, компактные, высотой 10—15 см. Листья узколанцетные. Цветки мелкие 3-4 мм в диаметре, собраны в кистевидные соцветия, белого цвета, с сильным запахом меда, сплошь покрывают кусты во время цветения. Цветет с конца июня до октября. Семена высевают в грунт в апреле-мае или в марте на рассаду. Расстояние между растениями выдерживают 15-20 см. Возможен подзимний посев. Дает обильный самосев. К почвам нетребовательна, светолюбива, холодоустойчива. Используют для всех видов цветников. Прекрасный медонос.
</t>
        </r>
      </text>
    </comment>
    <comment ref="M597" authorId="1">
      <text>
        <r>
          <rPr>
            <sz val="8"/>
            <color indexed="81"/>
            <rFont val="Tahoma"/>
            <family val="2"/>
            <charset val="204"/>
          </rPr>
          <t>Популярное однолетнее растение с неповторимым чарующим ароматом. Нежные, душистые цветки собраны в рыхлые кистевые соцветия. Открываются в вечернее и ночное время суток. Растения раскидистые, ветвистые, высотой 40-50 см. Маттиолы неприхотливые, засухоустой-чивые, холодостойкие, предпочитают солнечное местоположение но могут расти в полутени. Цветут в течение месяца. Для продления цветения можно проводить повторные посевы через каждые 2 недели. Рекомендуется выращивать рядом с местами отдыха, вдоль дорожек, в месбордерах и мавританских газонах.
Посев семян непосредственно в грунт рано весной, в конце апреля-начале мая. Всходы прореживают. Растениям необходимы своевременные поливы, прополки, рыхления и подкормки.</t>
        </r>
      </text>
    </comment>
    <comment ref="M598" authorId="0">
      <text>
        <r>
          <rPr>
            <sz val="8"/>
            <color indexed="81"/>
            <rFont val="Tahoma"/>
            <family val="2"/>
            <charset val="204"/>
          </rPr>
          <t>Неприхотливое декоративное однолетнее растение из семейства Крестоцветные высотой до 40-50 см. Цветки лиловой окраски, обладают сильным природным ароматом, особенно в вечерние и ночные часы. Светолюбива, но может расти в полутени. Холодостойка, засухоустойчива, нетребовательна к почвам. Цветет обильно с конца июня в течение месяца. Для продления цветения можно проводить повторные посевы с интервалом в две недели в течение всего лета. Выращивают прямым посевом в грунт в начале мая. Всходы появляются через 10-12 дней, их прореживают, оставляя между растениями 15 см. Используется для посадки вдоль дорожек, возле террас, беседок, а также в миксбордерах и мавританских газонах.</t>
        </r>
        <r>
          <rPr>
            <sz val="8"/>
            <color indexed="81"/>
            <rFont val="Tahoma"/>
            <charset val="204"/>
          </rPr>
          <t xml:space="preserve">
</t>
        </r>
      </text>
    </comment>
    <comment ref="M599" authorId="0">
      <text>
        <r>
          <rPr>
            <sz val="8"/>
            <color indexed="81"/>
            <rFont val="Tahoma"/>
            <family val="2"/>
            <charset val="204"/>
          </rPr>
          <t>Популярное однолетнее растение с чарующим сильным и приятным ароматом. Кустики прямостоячие или раскидистые, высотой до 50 см, обильно усыпаны мелкими цветками собранными в рыхлые кистевидные соцветия. Цветки раскрываются вечером, и наиболее сильно благоухают до утра. Маттиолы неприхотливые, растут в различных условиях, но лучше развиваются на открытых солнечных местах без застоя воды в почве. Используются для посадки возле мест отдыха и в мавританском газоне. 
Посев непосредственно в грунт рано весной, в конце апреля-начале мая. Всходы прореживают. Для продления сезона цветения левкоя можно производить посев в несколько сроков с интервалом в 3 недели.</t>
        </r>
      </text>
    </comment>
    <comment ref="M600" authorId="1">
      <text>
        <r>
          <rPr>
            <sz val="8"/>
            <color indexed="81"/>
            <rFont val="Tahoma"/>
            <family val="2"/>
            <charset val="204"/>
          </rPr>
          <t>Зимостойкий многолетник высотой 50- 60 см, на одном месте растет 3-5 лет. От всходов (отрастания на второй год) до начала цветения - 70-80 дней. Урожайность зеленой массы 2,5-3,5 кг/м2. Обладает антивирусным и антибактериальным действием, помогает при простудном состоянии, является мягким антидепрессантом. Используют листья и молодые побеги, свежие или сушеные. Заготовку сырья проводят до цветения, сушат при температуре не выше +35°С. Чай из мелиссы: 1-2 чайные ложки травы залить 1 чашкой кипятка, настоять 10 минут, принимать умеренно теплым по 1 чашке 1-2 раза в день. Посев на рассаду в 3 декаде марта. Пикировка в фазе 1-2-х настоящих листьев. Высадка в открытый грунт в конце мая, с шагом 25-30 см. Возможен посев в открытый грунт в мае на глубину 0,5-1см. Требует плодородных, дренированных, нейтральных по кислоте почв.</t>
        </r>
      </text>
    </comment>
    <comment ref="M601" authorId="1">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M602" authorId="1">
      <text>
        <r>
          <rPr>
            <sz val="8"/>
            <color indexed="81"/>
            <rFont val="Tahoma"/>
            <family val="2"/>
            <charset val="204"/>
          </rPr>
          <t xml:space="preserve">Многолетнее эфиромасличное травянистое растение семейства Яснотковые, высотой до 85 см. Лист среднего размера, яйцевидной формы, зеленый, слабоморщинистый, по краям зазубренный. Листья и молодые побеги, срезанные до цветения, используют в качестве пряности. Сушеные листья можно добавлять в начинку при фаршировании рыбы или птицы, для отдушки чая, ликеров и напитков, при засолке огурцов и помидоров. Ценится за сильный лимонный аромат, высокий выход зеленой массы. На одном месте выращивают 3-5 лет. Период от всходов до срезки (на второй год вегетации) 50 дней. В первый год образует прижатую к земле розетку листьев, на второй год зацветает.
</t>
        </r>
      </text>
    </comment>
    <comment ref="M603" authorId="1">
      <text>
        <r>
          <rPr>
            <sz val="8"/>
            <color indexed="81"/>
            <rFont val="Tahoma"/>
            <family val="2"/>
            <charset val="204"/>
          </rPr>
          <t>Многолетник до 1,5 м высотой, со сложным приятным запахом аниса и мяты. Прекрасный медонос. Кроме высоких декоративных достоинств, обладает целебными свойствами, используется в кулинарии. Листьями и цветками ароматизируют напитки, добавляют в салаты, используют в мясных и рыбных блюдах в качестве приправы. Настой травы используют для профилактики заболеваний нервной и сердечно-сосудистой  систем, простудных заболеваний.  Корневища используют для укрепления иммунитета, предупреждения старения, регулирования обмена веществ так же, как женьшень. При бессоннице полезно вдыхать аромат сухой травы.</t>
        </r>
      </text>
    </comment>
    <comment ref="M604" authorId="1">
      <text>
        <r>
          <rPr>
            <sz val="8"/>
            <color indexed="81"/>
            <rFont val="Tahoma"/>
            <family val="2"/>
            <charset val="204"/>
          </rPr>
          <t xml:space="preserve"> Многолетнее пряно-ароматическое растение, известное еще как лофант мексиканский или многоколосник. Стремительно набирает популярность у садоводов за неприхотливость, эффектный внешний вид, длительное и пышное цветение с первого года развития. А за целебные свойства его даже называют “северным женьшенем”. Кусты высотой 1-1,5 м, сильноветвистые, с огромным количеством цветоносов. Растут быстро. Соцветия длиной до 15 см. Всё растение обладает приятным анисовым ароматом с нотками цитруса и мяты. Великолепный медонос, ценится наравне с белой акацией и липой.
В фазе одной пары настоящих листьев сеянцы пикируют. Посадки размещают на солнечных, сухих участках с легкой, хорошо дренированной, нейтральной по кислотности почвой. Можно выращивать как однолетник. </t>
        </r>
      </text>
    </comment>
    <comment ref="M605" authorId="1">
      <text>
        <r>
          <rPr>
            <sz val="8"/>
            <color indexed="81"/>
            <rFont val="Tahoma"/>
            <family val="2"/>
            <charset val="204"/>
          </rPr>
          <t xml:space="preserve">Аккуратный кустик с ароматными листочками
Среднеспелый (95-110 дней после полных всходов) сорт. Растение многолетнее, холодостойкое, засухоустойчивое. Розетка листьев, по характеру расположения, полуприподнятая. Листья яйцевидной формы, светло-зеленые, слабоморщинистые, длиной 2,5 см. Цветки розовые, собраны в вытянутое соцветие. В качестве пряности в свежем и сушеном виде используют листья и молодые побеги; в народной медицине как успокаивающее, для улучшения пищеварения.
</t>
        </r>
      </text>
    </comment>
    <comment ref="M606" authorId="1">
      <text>
        <r>
          <rPr>
            <sz val="8"/>
            <color indexed="81"/>
            <rFont val="Tahoma"/>
            <family val="2"/>
            <charset val="204"/>
          </rPr>
          <t>Многолетнее кустистое растение из семейства Губоцветные. Стебли прямостоячие до 65 см в высоту. Листья овальные, зеленые со слабой антоциановой окраской. Цветет в июле-августе. Цветки мелкие, сиреневые, собраны в вытянутое соцветие. Основное действующее вещество мяты садовой — карвон, поэтому она не имеет такого сильного охлаждающего и жгучего эффекта как мята перечная. В лекарственных целях используют листья и эфирное масло. Применяют при расстройствах пищеварения, в частности при рвоте, метеоризме, запорах и диарее. Помогает избавиться от икоты, тошноты, неприятных симптомов укачивания. Стимулирует и нормализует менструальный цикл, уменьшает слишком обильные менструации и снимает боли. Препятствует чрезмерной секреции грудного молока, а также образованию затвердений груди. Масло мяты садовой - хорошее местное анестезирующее и противозудное средство, а также антисептическое, спазмолитическое, вяжущее. Устраняет неприятный запах изо рта, снимает воспаление десен. Выращивают посевом в открытый грунт и рассадным способом. Посев в открытый грунт проводят с апреля по июнь, на рассаду – в марте. Высаживают с расстоянием между растениями 20-30 см, между рядами 40-50 см. Убирают мяту для сушки в фазе бутонизации. Предпочитает влажные места, рыхлые суглинистые почвы. Мяту в качестве ароматизатора добавляют в чай и другие напитки, украшают фруктовые салаты.</t>
        </r>
      </text>
    </comment>
    <comment ref="M607" authorId="1">
      <text>
        <r>
          <rPr>
            <sz val="8"/>
            <color indexed="81"/>
            <rFont val="Tahoma"/>
            <family val="2"/>
            <charset val="204"/>
          </rPr>
          <t xml:space="preserve">Яркая смесь компактных, сильноветвящихся, высотой до 40 см растений. Цветки 5,5-6,5 см в диаметре.  Цветут обильно и ярко все лето до заморозков, быстро восстанавливаются после дождей. Используется как фоновая и балконная культура, в контейнерах, вазах, рабатках, бордюрах.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t>
        </r>
      </text>
    </comment>
    <comment ref="M608" authorId="1">
      <text>
        <r>
          <rPr>
            <sz val="8"/>
            <color indexed="81"/>
            <rFont val="Tahoma"/>
            <family val="2"/>
            <charset val="204"/>
          </rPr>
          <t xml:space="preserve">Необыкновенно красивое растение с повисающими побегами длиной до 50 см. Молодые кустики прямостоячие, вырастая, побеги свешиваются и образуют настоящую лавину из крупных цветков 7-8 см в диаметре. Цветет с июня по сентябрь.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что очень удобно для выращивания растений на балконе, закрытых террасах, патио.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Светолюбива и достаточно засухоустойчива. Предпочитает легкие, плодородные, хорошо дренированные почвы. Петунии можно выращивать в течение нескольких лет, сохраняя зимой в освещенном помещении (растение сильно обрезают, t не более 12°C, умеренный полив). Петуния используется как фоновое и балконное растение, в контейнерах, вазах, для украшения подоконников, для посадки в рабатки, бордюры. Цветет обильно с начала мая до заморозков. Устойчива к неблагоприятным условиям.
</t>
        </r>
      </text>
    </comment>
    <comment ref="M609" authorId="1">
      <text>
        <r>
          <rPr>
            <sz val="8"/>
            <color indexed="81"/>
            <rFont val="Tahoma"/>
            <family val="2"/>
            <charset val="204"/>
          </rPr>
          <t xml:space="preserve"> Образует компактный куст высотой 20-30 см. Цветки красные 4,5-6,5 см в диаметре с гладким краем лепестков. Выращивают рассадным способом. Посев проводят с января по апрель, поверхностно, под стекло (после появления всходов стекло убирают). В зимние месяцы январь-февраль досветка обязательна. При ранних сроках посева цветение начинается в мае, что очень удобно для выращивания растений на балконе, закрытых террасах, патио. Без дополнительного освещения петунию высевают не раньше марта. Всходы появляются через 7-12 дней. На постоянное место высаживают, когда минует опасность заморозков. Светолюбива и достаточно засухоустойчива. Предпочитает легкие, плодородные, хорошо дренированные почвы. Петунии можно выращивать в течение нескольких лет, сохраняя зимой в освещенном помещении (растение сильно обрезают, t не более 12°C, умеренный полив). Петуния используется как фоновое и балконное растение, в контейнерах, вазах, для украшения подоконников, для посадки в рабатки, бордюры. Цветет обильно с начала мая до заморозков. Быстро восстанавливает декоративность после сильного дождя.
</t>
        </r>
      </text>
    </comment>
    <comment ref="M610" authorId="1">
      <text>
        <r>
          <rPr>
            <sz val="9"/>
            <color indexed="81"/>
            <rFont val="Tahoma"/>
            <family val="2"/>
            <charset val="204"/>
          </rPr>
          <t>Многолетнее, вечнозеленое, декоративно-цветущее, пряно-ароматическое растение, высотой до 1 м. Листья и молодые побеги розмарина используют в свежем и засушенном виде: как пряную приправу к горячим блюдам из мяса и птицы, овощным блюдам из фасоли, гороха, баклажан, капусты, а также добавка в фруктовые салаты и чай. Обладает целебными свойствами, оказывает тонизирующее действие на сердечно-сосудистую и нервную системы. Считается одним из лучших антиоксидантов. Собирают розмарин во время цветения, срезая молодые побеги вместе с цветками.</t>
        </r>
      </text>
    </comment>
    <comment ref="M611" authorId="1">
      <text>
        <r>
          <rPr>
            <sz val="9"/>
            <color indexed="81"/>
            <rFont val="Tahoma"/>
            <family val="2"/>
            <charset val="204"/>
          </rPr>
          <t>Листья Стевии в 10-15 раз слаще, чем сахарный песок или кусковой рафинад, содержащие гликозид - стевиозид. Это подсластитель неуглеводной природы, с практически нулевой калорийностью. оздоровительными и профилактическими свойствами, идеально подойдет людям с заболеванием сахарным диабетом.Обладает уникальными лечебными,оздоровительными и профилактическими свойствами, идеально подойдет людям с заболеванием сахарным диабетом.Листья используют свежими, засушенными, в виде сиропа или экстракта.Куст полусомкнутый, высотой 40-60 см. Стебель зеленый, с коротким опушением, умеренно ветвящийся. Лист обратнояйцевидной формы. Содержание стевиозида 10,1%.Цветение через 16-18 недель от всходов.</t>
        </r>
      </text>
    </comment>
    <comment ref="M612" authorId="1">
      <text>
        <r>
          <rPr>
            <sz val="8"/>
            <color indexed="81"/>
            <rFont val="Tahoma"/>
            <family val="2"/>
            <charset val="204"/>
          </rPr>
          <t xml:space="preserve">Пряно-ароматическое и эфиро-масличное растение. Обладает мощным дезинфицирующим эффектом. Многолетний полукустарник высотой 20-40 см. Растения светолюбивые, засухоустой чивые, зацветают в июле. В это же время начинают собирать побеги с цветами и листьями. Их сушат в темных проветриваемых помещениях и затем хранят в х/б мешочках. Тимьян, благодаря специфическому аромату и жгучему горьковатому вкусу, используется в кулинарии как приправа к дичи, рыбе и овощам. Отличный медонос. Чай с тимьяном – один из самых ароматных и полезных.
</t>
        </r>
      </text>
    </comment>
    <comment ref="M613" authorId="1">
      <text>
        <r>
          <rPr>
            <sz val="8"/>
            <color indexed="81"/>
            <rFont val="Tahoma"/>
            <family val="2"/>
            <charset val="204"/>
          </rPr>
          <t xml:space="preserve">Многолетнее, ароматное, неприхотливое растение. Сорт раннеспелый, 38-40 дней от всходов до начала сбора зелени. Кустики очень плотные, высотой 20-25 см, Ø 30-35 см, массой 40-50 г. Урожайность – 0,3-0,6 кг//м2. Используется в качестве пряности в кулинарии, для приготовления чая и в лечебных целях в свежем и сушеном виде. Декоративен. Отличный медонос.
</t>
        </r>
      </text>
    </comment>
    <comment ref="M614" authorId="1">
      <text>
        <r>
          <rPr>
            <sz val="8"/>
            <color indexed="81"/>
            <rFont val="Tahoma"/>
            <family val="2"/>
            <charset val="204"/>
          </rPr>
          <t xml:space="preserve">Ароматный многолетник, широко известный как чабрец. Неприхотливый, зимостойкий, засухоустойчивый. От весеннего отрастания до начала использования 35-40 дней. Кустики стелющиеся, высотой 20-30 см, диаметром 30-35 см, массой 35-50 г, хорошо облиственные. Урожайность – 0,3-0,5 кг/м2. Листья и молодые побеги используются в свежем и сушеном виде как пряность в кулинарии, для ароматизации чая и в лекарственных целях.
</t>
        </r>
      </text>
    </comment>
    <comment ref="M615" authorId="1">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M616" authorId="1">
      <text>
        <r>
          <rPr>
            <sz val="8"/>
            <color indexed="81"/>
            <rFont val="Tahoma"/>
            <family val="2"/>
            <charset val="204"/>
          </rPr>
          <t xml:space="preserve">Редкий, невероятно гармоничный и изысканный цветок, который можно с успехом вырастить дома! Растения генетически низкорослые, не требуют прищипок и формирования, сохраняют компактную форму весь период использования. Кустики прямостоячие, хорошо разветвленные, высотой 13-20 см и шириной 10-15 см. Цветение пышное, на каждом растении закладывается около 20 бутонов. Постепенно они раскрываются в крупные нежные цветки  Ø 6-8 см. После цветения побеги можно обрезать, оставляя по две пары листьев, и тогда через месяц- полтора оно повторится.Семена в гранулах! Гранулы располагают на поверхности почвы, не заделывая их, хорошо увлажняют из распылителя. При попадании влаги на гранулу оболочка должна раствориться. Посевы накрывают стеклом для сохранения постоянной влажности до полных всходов. Февральским посевам требуется досветка. 
</t>
        </r>
      </text>
    </comment>
    <comment ref="M617" authorId="1">
      <text>
        <r>
          <rPr>
            <sz val="8"/>
            <color indexed="81"/>
            <rFont val="Tahoma"/>
            <family val="2"/>
            <charset val="204"/>
          </rPr>
          <t>Воздушная эустома – идеальный цветок для букета невесты. Современный срезочный гибрид американской селекции – растение стройное, высотой 90-110 см, с зелено-сизой листвой восковой фактуры. Верхняя часть стебля сильно ветвится и образует массу бутонов, которые раскрываются поочередно. Цветки густомахровые, диаметром 6-8 см, с широкими лепестками, на крепких, длинных цветоносах. Гибрид эустомы восхищает красивыми цветками, а также удивляет не обыкновенной стойкостью букетов в вазе. Растение подходит для выращивания в открытом грунте, в высоком пленочном тоннеле и в теплице (круглогодично).</t>
        </r>
      </text>
    </comment>
    <comment ref="M618" authorId="1">
      <text>
        <r>
          <rPr>
            <sz val="8"/>
            <color indexed="81"/>
            <rFont val="Tahoma"/>
            <family val="2"/>
            <charset val="204"/>
          </rPr>
          <t xml:space="preserve">Воздушная эустома – идеальный цветок для букета. Современный срезочный гибрид американской селекции – растение стройное, высотой 90-110 см, с зелено-сизой листвой восковой фактуры. Верхняя часть стебля сильно ветвится и образует массу бутонов, которые раскрываются поочередно. Цветки густомахровые,  Ø 6-8 см, с широкими лепестками, на крепких, длинных цветоносах. Гибрид эустомы восхищает красивыми цветками, а также удивляет необыкновенной стойкостью букетов в вазе. Растение подходит для выращивания в открытом грунте, в высоком пленочном тоннеле и в теплице (круглогодично).
</t>
        </r>
      </text>
    </comment>
    <comment ref="M632" authorId="1">
      <text>
        <r>
          <rPr>
            <sz val="8"/>
            <color indexed="81"/>
            <rFont val="Tahoma"/>
            <family val="2"/>
            <charset val="204"/>
          </rPr>
          <t xml:space="preserve">Скороспелый, слабооблиственный, высокопродуктивный сорт. Корнеплод округлой формы, диаметром 2,5-5,0 см, с гладкой поверхностью темно-красного цвета, массой 10-15 г. Мякоть белая, сочная, нежная, сладкая, слабо-острого вкуса, долго не дрябнет. Образует стандартный корнеплод через 24-31 дней после появления всходов. Отличается от других сортов поздним стеблеванием, хорошо формирует корнеплод на почвах различного плодородия, в условиях повышенных температур и длинного дня. Урожайность 1,3-1,5 кг/м2.
</t>
        </r>
      </text>
    </comment>
    <comment ref="M641" authorId="1">
      <text>
        <r>
          <rPr>
            <sz val="8"/>
            <color indexed="81"/>
            <rFont val="Tahoma"/>
            <family val="2"/>
            <charset val="204"/>
          </rPr>
          <t>Незаурядный «рыночный» гибрид с превосходными товарными и технологическими характеристиками. Рекомендуется для получения ранней продукции под пленкой в средней полосе и в открытом грунте южных регионов. Начало плодоношения – ультрараннее, через 82-87 дней от появления всходов. Плод достаточно крупный, массой 130-150 г, что нечасто встречается у ранних томатов. Растение детерминантное, высотой 65-70 см. Первое соцветие закладывается над 5-6 листом, последующие - через один лист. Плодоношение дружное. Урожайность в о/г свыше 10 кг/м 2 , подпленкой – 16-17 кг/м 2 . Уходит от поражения фитофторозом. Устойчив к вертициллезу, бактериозам, корневым гнилям, повышенной температуре.</t>
        </r>
      </text>
    </comment>
    <comment ref="M642" authorId="1">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M643" authorId="1">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M645" authorId="1">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M653" authorId="1">
      <text>
        <r>
          <rPr>
            <sz val="8"/>
            <color indexed="81"/>
            <rFont val="Tahoma"/>
            <family val="2"/>
            <charset val="204"/>
          </rPr>
          <t xml:space="preserve">Среднеспелый сорт спаржевой фасоли. Плодоносит на 55-60 день от всходов. Растения высокорослые (длина побегов 2,5 м), вьющиеся, требуют опоры при выращивании в виде шпалеры или сетки. Бобы-лопатки сахарного типа – без пергаментного слоя и волокна, с высокими питательными и целебными свойствами, интенсивно окрашенные. Прекрасный продукт для домашней кулинарии и сезонных заготовок, в т. ч. замораживания. Сорт отличается отменной урожайностью бобов в любом регионе – 2-2,5 кг/м2. Растения выглядят очень декоративно.
</t>
        </r>
      </text>
    </comment>
  </commentList>
</comments>
</file>

<file path=xl/sharedStrings.xml><?xml version="1.0" encoding="utf-8"?>
<sst xmlns="http://schemas.openxmlformats.org/spreadsheetml/2006/main" count="2413" uniqueCount="686">
  <si>
    <r>
      <t xml:space="preserve"> </t>
    </r>
    <r>
      <rPr>
        <b/>
        <sz val="9"/>
        <rFont val="Arial"/>
        <family val="2"/>
      </rPr>
      <t>Пародист</t>
    </r>
    <r>
      <rPr>
        <sz val="9"/>
        <rFont val="Arial"/>
        <family val="2"/>
      </rPr>
      <t xml:space="preserve"> 0,2 г  (Ультракороспелый 80-85 дн, куст 40-50см, откр.грунт) </t>
    </r>
  </si>
  <si>
    <r>
      <t xml:space="preserve"> Челнок</t>
    </r>
    <r>
      <rPr>
        <sz val="9"/>
        <rFont val="Arial"/>
        <family val="2"/>
      </rPr>
      <t xml:space="preserve">  0,2г (Ультраскороспелый 82-121 дн, куст 40-45см, откр.грунт)</t>
    </r>
  </si>
  <si>
    <r>
      <t xml:space="preserve"> </t>
    </r>
    <r>
      <rPr>
        <b/>
        <sz val="9"/>
        <rFont val="Arial"/>
        <family val="2"/>
      </rPr>
      <t>Ямал-200</t>
    </r>
    <r>
      <rPr>
        <sz val="9"/>
        <rFont val="Arial"/>
        <family val="2"/>
      </rPr>
      <t xml:space="preserve"> 0,1г (Скороспелый 95-100 дн, куст до 50см, откр.грунт)</t>
    </r>
  </si>
  <si>
    <r>
      <t xml:space="preserve"> Розамарин  F1</t>
    </r>
    <r>
      <rPr>
        <sz val="9"/>
        <rFont val="Arial"/>
        <family val="2"/>
        <charset val="204"/>
      </rPr>
      <t xml:space="preserve"> 1+1 25 шт. (Среднеранний107-115 дн. куст 100-110см , теплич.)</t>
    </r>
  </si>
  <si>
    <r>
      <t xml:space="preserve"> </t>
    </r>
    <r>
      <rPr>
        <b/>
        <sz val="9"/>
        <rFont val="Arial"/>
        <family val="2"/>
        <charset val="204"/>
      </rPr>
      <t>Самара F1</t>
    </r>
    <r>
      <rPr>
        <sz val="9"/>
        <rFont val="Arial"/>
        <family val="2"/>
        <charset val="204"/>
      </rPr>
      <t xml:space="preserve"> 12 шт.(Раннеспел. 100-105 дн, индетерминант., теплич.)</t>
    </r>
  </si>
  <si>
    <r>
      <t xml:space="preserve"> </t>
    </r>
    <r>
      <rPr>
        <b/>
        <sz val="9"/>
        <rFont val="Arial"/>
        <family val="2"/>
        <charset val="204"/>
      </rPr>
      <t>Хохлома</t>
    </r>
    <r>
      <rPr>
        <sz val="9"/>
        <rFont val="Arial"/>
        <family val="2"/>
        <charset val="204"/>
      </rPr>
      <t xml:space="preserve"> серия 1+1  0,2г (Среднеспелый 111-115 дн, куст более 200см, тепличн.)</t>
    </r>
  </si>
  <si>
    <r>
      <t xml:space="preserve"> </t>
    </r>
    <r>
      <rPr>
        <b/>
        <sz val="9"/>
        <rFont val="Arial"/>
        <family val="2"/>
        <charset val="204"/>
      </rPr>
      <t>Толстой F1</t>
    </r>
    <r>
      <rPr>
        <sz val="9"/>
        <rFont val="Arial"/>
        <family val="2"/>
        <charset val="204"/>
      </rPr>
      <t xml:space="preserve"> </t>
    </r>
    <r>
      <rPr>
        <sz val="8.5"/>
        <rFont val="Arial"/>
        <family val="2"/>
        <charset val="204"/>
      </rPr>
      <t>10шт</t>
    </r>
    <r>
      <rPr>
        <b/>
        <sz val="8.5"/>
        <color indexed="52"/>
        <rFont val="Arial"/>
        <family val="2"/>
        <charset val="204"/>
      </rPr>
      <t xml:space="preserve"> </t>
    </r>
    <r>
      <rPr>
        <sz val="8.5"/>
        <rFont val="Arial"/>
        <family val="2"/>
        <charset val="204"/>
      </rPr>
      <t xml:space="preserve">(среднеранний 100-110 дн, индетерминант., откр.грунт, лен.тепл) </t>
    </r>
  </si>
  <si>
    <t>АЭЛИТА</t>
  </si>
  <si>
    <t>Бахчевые культуры</t>
  </si>
  <si>
    <t>Земляника</t>
  </si>
  <si>
    <t>Томаты</t>
  </si>
  <si>
    <t>Бобовые</t>
  </si>
  <si>
    <t>Дайкон</t>
  </si>
  <si>
    <t>Перцы</t>
  </si>
  <si>
    <t>Огурцы</t>
  </si>
  <si>
    <t>Редис, редька, репа</t>
  </si>
  <si>
    <t>Свекла</t>
  </si>
  <si>
    <t>Пряно-ароматические и зелёные</t>
  </si>
  <si>
    <t>пчелоопыляемые</t>
  </si>
  <si>
    <t>партенокарпические</t>
  </si>
  <si>
    <t>Морковь</t>
  </si>
  <si>
    <t>Капуста</t>
  </si>
  <si>
    <t xml:space="preserve">Кабачок </t>
  </si>
  <si>
    <t>Республика Беларусь, 230005, г. Гродно, ул. Горького, 89а</t>
  </si>
  <si>
    <t>представители:</t>
  </si>
  <si>
    <t>Наименование</t>
  </si>
  <si>
    <t>пак.</t>
  </si>
  <si>
    <t>Ед.</t>
  </si>
  <si>
    <t>изм.</t>
  </si>
  <si>
    <t>Цветы и лекарственные растения</t>
  </si>
  <si>
    <t>№ п/п</t>
  </si>
  <si>
    <t>Овощи и пряноароматические</t>
  </si>
  <si>
    <t xml:space="preserve">Заказ </t>
  </si>
  <si>
    <t>%</t>
  </si>
  <si>
    <t>Описание товара на сайте произв-теля</t>
  </si>
  <si>
    <t>салатная</t>
  </si>
  <si>
    <t>универсальная (салат, квашение, переработка)</t>
  </si>
  <si>
    <t>суперуниверсальная (салат, квашение, переработка, хранение)</t>
  </si>
  <si>
    <t>Прочее</t>
  </si>
  <si>
    <t>Сумма оплаты (без НДС)</t>
  </si>
  <si>
    <t xml:space="preserve">Цены указаны без НДС в BYN !!!      </t>
  </si>
  <si>
    <t>Бренд</t>
  </si>
  <si>
    <t>Гавриш</t>
  </si>
  <si>
    <t>Страна происхождения семын</t>
  </si>
  <si>
    <t xml:space="preserve">Голландия </t>
  </si>
  <si>
    <t>Германия</t>
  </si>
  <si>
    <t xml:space="preserve">Германия </t>
  </si>
  <si>
    <t>Индия</t>
  </si>
  <si>
    <t>Польша</t>
  </si>
  <si>
    <t>Италия</t>
  </si>
  <si>
    <t>Китай</t>
  </si>
  <si>
    <t>Голландия</t>
  </si>
  <si>
    <t xml:space="preserve">Италия </t>
  </si>
  <si>
    <t>Франция</t>
  </si>
  <si>
    <t xml:space="preserve"> Польша </t>
  </si>
  <si>
    <t xml:space="preserve"> Франция</t>
  </si>
  <si>
    <t xml:space="preserve"> Китай</t>
  </si>
  <si>
    <t xml:space="preserve">Китай </t>
  </si>
  <si>
    <t>Семена Фирмы "ГАВРИШ",  "АЭЛИТА" РФ</t>
  </si>
  <si>
    <t>Минимальная партия (20 пакетов овощи, на цветы 10)</t>
  </si>
  <si>
    <r>
      <t xml:space="preserve"> Нантская 4</t>
    </r>
    <r>
      <rPr>
        <sz val="9"/>
        <rFont val="Arial"/>
        <family val="2"/>
        <charset val="204"/>
      </rPr>
      <t xml:space="preserve">  4,0 г (Среднеспелый 78-108 дн)</t>
    </r>
  </si>
  <si>
    <r>
      <t xml:space="preserve"> </t>
    </r>
    <r>
      <rPr>
        <b/>
        <sz val="9"/>
        <rFont val="Arial"/>
        <family val="2"/>
        <charset val="204"/>
      </rPr>
      <t>Зятек F1</t>
    </r>
    <r>
      <rPr>
        <sz val="9"/>
        <rFont val="Arial"/>
        <family val="2"/>
        <charset val="204"/>
      </rPr>
      <t xml:space="preserve"> cерия 1+1 20шт (Скороспелый 45-48 дн. откр. грунт)</t>
    </r>
  </si>
  <si>
    <r>
      <t>Арбуз</t>
    </r>
    <r>
      <rPr>
        <b/>
        <sz val="9"/>
        <rFont val="Arial"/>
        <family val="2"/>
        <charset val="204"/>
      </rPr>
      <t xml:space="preserve"> Кримсон Свит </t>
    </r>
    <r>
      <rPr>
        <sz val="9"/>
        <rFont val="Arial"/>
        <family val="2"/>
        <charset val="204"/>
      </rPr>
      <t>1г (Раннеспелый 67-82 дн.)</t>
    </r>
  </si>
  <si>
    <r>
      <t xml:space="preserve">Укроп </t>
    </r>
    <r>
      <rPr>
        <b/>
        <sz val="9"/>
        <rFont val="Arial"/>
        <family val="2"/>
        <charset val="204"/>
      </rPr>
      <t>Гренадер</t>
    </r>
    <r>
      <rPr>
        <sz val="9"/>
        <rFont val="Arial"/>
        <family val="2"/>
        <charset val="204"/>
      </rPr>
      <t xml:space="preserve"> серия 1+1 4 г (Раннеспелый 30-35 дн)</t>
    </r>
  </si>
  <si>
    <r>
      <t xml:space="preserve">Индау (руккола) </t>
    </r>
    <r>
      <rPr>
        <b/>
        <sz val="9"/>
        <rFont val="Arial"/>
        <family val="2"/>
        <charset val="204"/>
      </rPr>
      <t xml:space="preserve">Покер </t>
    </r>
    <r>
      <rPr>
        <sz val="9"/>
        <rFont val="Arial"/>
        <family val="2"/>
        <charset val="204"/>
      </rPr>
      <t>1,0 г  (Скороспелый 20-25 дн.)</t>
    </r>
  </si>
  <si>
    <r>
      <t xml:space="preserve">Редис </t>
    </r>
    <r>
      <rPr>
        <b/>
        <sz val="9"/>
        <rFont val="Arial"/>
        <family val="2"/>
        <charset val="204"/>
      </rPr>
      <t>Дуро Краснодарское</t>
    </r>
    <r>
      <rPr>
        <sz val="9"/>
        <rFont val="Arial"/>
        <family val="2"/>
        <charset val="204"/>
      </rPr>
      <t xml:space="preserve"> 3,0 г. (Среднеспелый 25-30 дн)</t>
    </r>
  </si>
  <si>
    <r>
      <t xml:space="preserve">Редис </t>
    </r>
    <r>
      <rPr>
        <b/>
        <sz val="9"/>
        <rFont val="Arial"/>
        <family val="2"/>
        <charset val="204"/>
      </rPr>
      <t>Клюква в сахаре</t>
    </r>
    <r>
      <rPr>
        <sz val="9"/>
        <rFont val="Arial"/>
        <family val="2"/>
        <charset val="204"/>
      </rPr>
      <t xml:space="preserve"> 2,0 г. (Скороспелый 20-25 дн)</t>
    </r>
  </si>
  <si>
    <r>
      <t xml:space="preserve">Редис </t>
    </r>
    <r>
      <rPr>
        <b/>
        <sz val="9"/>
        <rFont val="Arial"/>
        <family val="2"/>
        <charset val="204"/>
      </rPr>
      <t>Рубин</t>
    </r>
    <r>
      <rPr>
        <sz val="9"/>
        <rFont val="Arial"/>
        <family val="2"/>
        <charset val="204"/>
      </rPr>
      <t xml:space="preserve"> 3,0г (Раннеспелый 26-28 дн)</t>
    </r>
  </si>
  <si>
    <r>
      <t xml:space="preserve"> Египетская плоская  </t>
    </r>
    <r>
      <rPr>
        <sz val="9"/>
        <rFont val="Arial"/>
        <family val="2"/>
        <charset val="204"/>
      </rPr>
      <t>5,0 г  (Раннеспелый 94-121 дн)</t>
    </r>
  </si>
  <si>
    <r>
      <t xml:space="preserve"> Мулатка</t>
    </r>
    <r>
      <rPr>
        <sz val="9"/>
        <rFont val="Arial"/>
        <family val="2"/>
        <charset val="204"/>
      </rPr>
      <t xml:space="preserve"> 2,0 г (Среднеспелый 125-130 дн)</t>
    </r>
  </si>
  <si>
    <r>
      <t xml:space="preserve"> Пабло F1</t>
    </r>
    <r>
      <rPr>
        <sz val="9"/>
        <rFont val="Arial"/>
        <family val="2"/>
        <charset val="204"/>
      </rPr>
      <t xml:space="preserve"> 1,0г  (Среднеранний 85-110 дн)</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</si>
  <si>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</si>
  <si>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t>1500 руб</t>
  </si>
  <si>
    <t>Пороги скидок</t>
  </si>
  <si>
    <t>Процент скидок</t>
  </si>
  <si>
    <t>Сумма заявки с учётом скидки</t>
  </si>
  <si>
    <r>
      <t xml:space="preserve"> Носорог </t>
    </r>
    <r>
      <rPr>
        <sz val="9"/>
        <rFont val="Arial"/>
        <family val="2"/>
        <charset val="204"/>
      </rPr>
      <t>1.0 г (Раннеспелый сорт 53-57 дн)</t>
    </r>
  </si>
  <si>
    <r>
      <t xml:space="preserve"> </t>
    </r>
    <r>
      <rPr>
        <b/>
        <sz val="9"/>
        <rFont val="Arial"/>
        <family val="2"/>
        <charset val="204"/>
      </rPr>
      <t xml:space="preserve">Ройал Форто </t>
    </r>
    <r>
      <rPr>
        <sz val="9"/>
        <rFont val="Arial"/>
        <family val="2"/>
        <charset val="204"/>
      </rPr>
      <t xml:space="preserve"> 0,5 г (Среднеранний 100-110 дн)</t>
    </r>
  </si>
  <si>
    <r>
      <t xml:space="preserve"> </t>
    </r>
    <r>
      <rPr>
        <b/>
        <sz val="9"/>
        <rFont val="Arial"/>
        <family val="2"/>
        <charset val="204"/>
      </rPr>
      <t>Королева осени</t>
    </r>
    <r>
      <rPr>
        <sz val="9"/>
        <rFont val="Arial"/>
        <family val="2"/>
        <charset val="204"/>
      </rPr>
      <t xml:space="preserve"> серия 1+1,  4,0 г (Позднеспелый 120-130 дн)</t>
    </r>
  </si>
  <si>
    <r>
      <t xml:space="preserve"> Красный великан</t>
    </r>
    <r>
      <rPr>
        <sz val="9"/>
        <rFont val="Arial"/>
        <family val="2"/>
        <charset val="204"/>
      </rPr>
      <t xml:space="preserve"> </t>
    </r>
    <r>
      <rPr>
        <b/>
        <i/>
        <sz val="9"/>
        <rFont val="Arial"/>
        <family val="2"/>
        <charset val="204"/>
      </rPr>
      <t>(Роте Ризен)</t>
    </r>
    <r>
      <rPr>
        <sz val="9"/>
        <rFont val="Arial"/>
        <family val="2"/>
        <charset val="204"/>
      </rPr>
      <t xml:space="preserve"> Серия 1+1,  4,0г (Позднеспый 140-160 дн)</t>
    </r>
  </si>
  <si>
    <r>
      <t xml:space="preserve"> Самсон</t>
    </r>
    <r>
      <rPr>
        <sz val="9"/>
        <rFont val="Arial"/>
        <family val="2"/>
        <charset val="204"/>
      </rPr>
      <t xml:space="preserve"> 0,5 г  (Среднеспелый100-120 дн)  </t>
    </r>
  </si>
  <si>
    <r>
      <t xml:space="preserve"> Супер Мускат, </t>
    </r>
    <r>
      <rPr>
        <sz val="9"/>
        <rFont val="Arial"/>
        <family val="2"/>
        <charset val="204"/>
      </rPr>
      <t>2 г (Среднеспелый 90-110 дн)</t>
    </r>
  </si>
  <si>
    <r>
      <t xml:space="preserve"> Бабушкин секрет F1</t>
    </r>
    <r>
      <rPr>
        <sz val="9"/>
        <rFont val="Arial"/>
        <family val="2"/>
      </rPr>
      <t>, 0,25г  (Раннеспелый  40-43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</si>
  <si>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</si>
  <si>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</si>
  <si>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</si>
  <si>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</si>
  <si>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Кориандр  </t>
    </r>
    <r>
      <rPr>
        <b/>
        <sz val="9"/>
        <rFont val="Arial"/>
        <family val="2"/>
        <charset val="204"/>
      </rPr>
      <t>Венера</t>
    </r>
    <r>
      <rPr>
        <sz val="9"/>
        <rFont val="Arial"/>
        <family val="2"/>
        <charset val="204"/>
      </rPr>
      <t>, 3г   (Позднеспелый  30-35 дн)</t>
    </r>
  </si>
  <si>
    <r>
      <t xml:space="preserve"> Цыганочка</t>
    </r>
    <r>
      <rPr>
        <sz val="9"/>
        <rFont val="Arial"/>
        <family val="2"/>
        <charset val="204"/>
      </rPr>
      <t xml:space="preserve"> (двойная граммовка), 5г (Среднеспелый 125-130 дн)</t>
    </r>
  </si>
  <si>
    <r>
      <t xml:space="preserve"> Первоклашка</t>
    </r>
    <r>
      <rPr>
        <sz val="9"/>
        <rFont val="Arial"/>
        <family val="2"/>
      </rPr>
      <t xml:space="preserve"> 0,1 г автор. (Ранний  92-108 дн, куст до 100см)</t>
    </r>
  </si>
  <si>
    <r>
      <t>Арбуз</t>
    </r>
    <r>
      <rPr>
        <b/>
        <sz val="9"/>
        <rFont val="Arial"/>
        <family val="2"/>
        <charset val="204"/>
      </rPr>
      <t xml:space="preserve"> Медовый </t>
    </r>
    <r>
      <rPr>
        <sz val="9"/>
        <rFont val="Arial"/>
        <family val="2"/>
        <charset val="204"/>
      </rPr>
      <t>1г (Раннеспелый 82-105 дн.)</t>
    </r>
  </si>
  <si>
    <r>
      <t xml:space="preserve"> </t>
    </r>
    <r>
      <rPr>
        <b/>
        <sz val="9"/>
        <rFont val="Arial"/>
        <family val="2"/>
        <charset val="204"/>
      </rPr>
      <t>Маша F1</t>
    </r>
    <r>
      <rPr>
        <sz val="9"/>
        <rFont val="Arial"/>
        <family val="2"/>
      </rPr>
      <t>, 5шт.   (Суперскороспелый 37-39 дн)</t>
    </r>
  </si>
  <si>
    <r>
      <t xml:space="preserve"> </t>
    </r>
    <r>
      <rPr>
        <b/>
        <sz val="9"/>
        <rFont val="Arial"/>
        <family val="2"/>
        <charset val="204"/>
      </rPr>
      <t>Пасамонте F1,</t>
    </r>
    <r>
      <rPr>
        <sz val="9"/>
        <color indexed="47"/>
        <rFont val="Arial"/>
        <family val="2"/>
        <charset val="204"/>
      </rPr>
      <t xml:space="preserve"> </t>
    </r>
    <r>
      <rPr>
        <sz val="9"/>
        <rFont val="Arial"/>
        <family val="2"/>
        <charset val="204"/>
      </rPr>
      <t>0,3 г .корниш.(Ранний 40-42 дн. тепл. и откр. грунт)</t>
    </r>
  </si>
  <si>
    <r>
      <t xml:space="preserve"> </t>
    </r>
    <r>
      <rPr>
        <b/>
        <sz val="9"/>
        <rFont val="Arial"/>
        <family val="2"/>
        <charset val="204"/>
      </rPr>
      <t>Пасалимо F1,</t>
    </r>
    <r>
      <rPr>
        <sz val="9"/>
        <color indexed="47"/>
        <rFont val="Arial"/>
        <family val="2"/>
        <charset val="204"/>
      </rPr>
      <t xml:space="preserve"> </t>
    </r>
    <r>
      <rPr>
        <sz val="9"/>
        <rFont val="Arial"/>
        <family val="2"/>
        <charset val="204"/>
      </rPr>
      <t>0,3 г .корниш.(Ранний 39-41 дн. тепл. и откр. грунт)</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</si>
  <si>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</si>
  <si>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 </t>
    </r>
    <r>
      <rPr>
        <b/>
        <sz val="9"/>
        <rFont val="Arial"/>
        <family val="2"/>
        <charset val="204"/>
      </rPr>
      <t>Бабушкин внучок F1</t>
    </r>
    <r>
      <rPr>
        <sz val="9"/>
        <rFont val="Arial"/>
        <family val="2"/>
        <charset val="204"/>
      </rPr>
      <t xml:space="preserve"> серия 1+1; 20 шт. корниш. (Скороспелый 38-43 дн.)</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</si>
  <si>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</si>
  <si>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</si>
  <si>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</si>
  <si>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</si>
  <si>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Щедрик F1</t>
    </r>
    <r>
      <rPr>
        <sz val="9"/>
        <rFont val="Arial"/>
        <family val="2"/>
        <charset val="204"/>
      </rPr>
      <t xml:space="preserve"> серия 1+1; 20шт,  (см. выше)</t>
    </r>
  </si>
  <si>
    <t>Япония</t>
  </si>
  <si>
    <t>Цена без НДС</t>
  </si>
  <si>
    <r>
      <t xml:space="preserve">Редис </t>
    </r>
    <r>
      <rPr>
        <b/>
        <sz val="9"/>
        <rFont val="Arial"/>
        <family val="2"/>
        <charset val="204"/>
      </rPr>
      <t>18 дней</t>
    </r>
    <r>
      <rPr>
        <sz val="9"/>
        <rFont val="Arial"/>
        <family val="2"/>
        <charset val="204"/>
      </rPr>
      <t>, 6г. двойная грамовка (Раннеспелый  18-20 дн)</t>
    </r>
  </si>
  <si>
    <t>Дата заказа</t>
  </si>
  <si>
    <t>Адрес доставки:</t>
  </si>
  <si>
    <t xml:space="preserve">Калькулятор скидки (по предоплате)   </t>
  </si>
  <si>
    <t>E-mail:</t>
  </si>
  <si>
    <t>Телефон:</t>
  </si>
  <si>
    <t>Клиент</t>
  </si>
  <si>
    <r>
      <t>Дата и время отгрузки</t>
    </r>
    <r>
      <rPr>
        <b/>
        <i/>
        <sz val="9"/>
        <rFont val="Arial Cyr"/>
        <charset val="204"/>
      </rPr>
      <t xml:space="preserve"> </t>
    </r>
    <r>
      <rPr>
        <i/>
        <sz val="9"/>
        <rFont val="Arial Cyr"/>
        <charset val="204"/>
      </rPr>
      <t>(при самовывозе)</t>
    </r>
  </si>
  <si>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</si>
  <si>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</si>
  <si>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</si>
  <si>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</si>
  <si>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</si>
  <si>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</si>
  <si>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</si>
  <si>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г. Минск: тел. 8-0291-40-13-65, </t>
    </r>
    <r>
      <rPr>
        <b/>
        <i/>
        <sz val="14"/>
        <color indexed="12"/>
        <rFont val="Times New Roman"/>
        <family val="1"/>
        <charset val="204"/>
      </rPr>
      <t xml:space="preserve">e-mail: vit-sergeenko@rambler.ru </t>
    </r>
    <r>
      <rPr>
        <b/>
        <i/>
        <sz val="14"/>
        <rFont val="Times New Roman"/>
        <family val="1"/>
        <charset val="204"/>
      </rPr>
      <t xml:space="preserve">;    </t>
    </r>
  </si>
  <si>
    <t xml:space="preserve"> Отсрочка/ предоплата</t>
  </si>
  <si>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</si>
  <si>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</si>
  <si>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</si>
  <si>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Редис </t>
    </r>
    <r>
      <rPr>
        <b/>
        <sz val="9"/>
        <rFont val="Arial"/>
        <family val="2"/>
        <charset val="204"/>
      </rPr>
      <t>16 дней</t>
    </r>
    <r>
      <rPr>
        <sz val="9"/>
        <rFont val="Arial"/>
        <family val="2"/>
        <charset val="204"/>
      </rPr>
      <t>, 6г. двойная грамовка  (Ультраскороспелый  16 дн)</t>
    </r>
  </si>
  <si>
    <r>
      <t xml:space="preserve"> Амурский тигр</t>
    </r>
    <r>
      <rPr>
        <sz val="9"/>
        <rFont val="Arial"/>
        <family val="2"/>
      </rPr>
      <t xml:space="preserve"> 20шт. (Среднеспелый 108-112 дн индотерм. тепл. грунт)</t>
    </r>
  </si>
  <si>
    <r>
      <t xml:space="preserve"> </t>
    </r>
    <r>
      <rPr>
        <b/>
        <sz val="9"/>
        <rFont val="Arial"/>
        <family val="2"/>
        <charset val="204"/>
      </rPr>
      <t xml:space="preserve">Чио-чио-сан </t>
    </r>
    <r>
      <rPr>
        <sz val="9"/>
        <rFont val="Arial"/>
        <family val="2"/>
        <charset val="204"/>
      </rPr>
      <t>оранжевый 0,1г (Раннеспелый, индетерм. теплица, грунт)</t>
    </r>
  </si>
  <si>
    <r>
      <t>Лук-шнитт</t>
    </r>
    <r>
      <rPr>
        <b/>
        <sz val="9"/>
        <rFont val="Arial"/>
        <family val="2"/>
        <charset val="204"/>
      </rPr>
      <t xml:space="preserve"> Медонос</t>
    </r>
    <r>
      <rPr>
        <sz val="9"/>
        <rFont val="Arial"/>
        <family val="2"/>
        <charset val="204"/>
      </rPr>
      <t xml:space="preserve"> 0,5г (Техническая спелость  70-85 дн)</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</si>
  <si>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</si>
  <si>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Махорка </t>
    </r>
    <r>
      <rPr>
        <b/>
        <sz val="9"/>
        <rFont val="Arial"/>
        <family val="2"/>
        <charset val="204"/>
      </rPr>
      <t>Деревенский табак</t>
    </r>
    <r>
      <rPr>
        <sz val="9"/>
        <rFont val="Arial"/>
        <family val="2"/>
        <charset val="204"/>
      </rPr>
      <t xml:space="preserve"> 0,01 г.</t>
    </r>
  </si>
  <si>
    <r>
      <t xml:space="preserve"> </t>
    </r>
    <r>
      <rPr>
        <b/>
        <sz val="9"/>
        <rFont val="Arial"/>
        <family val="2"/>
        <charset val="204"/>
      </rPr>
      <t>Игл F1</t>
    </r>
    <r>
      <rPr>
        <sz val="9"/>
        <rFont val="Arial"/>
        <family val="2"/>
        <charset val="204"/>
      </rPr>
      <t xml:space="preserve"> 1,0 г </t>
    </r>
    <r>
      <rPr>
        <b/>
        <sz val="9"/>
        <color indexed="10"/>
        <rFont val="Arial"/>
        <family val="2"/>
        <charset val="204"/>
      </rPr>
      <t>(Саката)</t>
    </r>
    <r>
      <rPr>
        <sz val="9"/>
        <rFont val="Arial"/>
        <family val="2"/>
        <charset val="204"/>
      </rPr>
      <t xml:space="preserve">  (Среднеспелый 90-100 дн)</t>
    </r>
  </si>
  <si>
    <r>
      <t xml:space="preserve"> </t>
    </r>
    <r>
      <rPr>
        <b/>
        <sz val="9"/>
        <rFont val="Arial"/>
        <family val="2"/>
        <charset val="204"/>
      </rPr>
      <t>Кардиал F1</t>
    </r>
    <r>
      <rPr>
        <sz val="9"/>
        <rFont val="Arial"/>
        <family val="2"/>
        <charset val="204"/>
      </rPr>
      <t xml:space="preserve"> 1,0 г </t>
    </r>
    <r>
      <rPr>
        <b/>
        <sz val="9"/>
        <color indexed="10"/>
        <rFont val="Arial"/>
        <family val="2"/>
        <charset val="204"/>
      </rPr>
      <t>(Саката)</t>
    </r>
    <r>
      <rPr>
        <sz val="9"/>
        <rFont val="Arial"/>
        <family val="2"/>
        <charset val="204"/>
      </rPr>
      <t xml:space="preserve"> (Среднеранний 100-105 дн)</t>
    </r>
  </si>
  <si>
    <r>
      <t xml:space="preserve">Укроп </t>
    </r>
    <r>
      <rPr>
        <b/>
        <sz val="9"/>
        <rFont val="Arial"/>
        <family val="2"/>
        <charset val="204"/>
      </rPr>
      <t>Аллигатор</t>
    </r>
    <r>
      <rPr>
        <sz val="9"/>
        <rFont val="Arial"/>
        <family val="2"/>
        <charset val="204"/>
      </rPr>
      <t xml:space="preserve"> серия 1+1;  4 г (Среднеспелый 40-45 дн, кустовой сорт)</t>
    </r>
  </si>
  <si>
    <r>
      <t xml:space="preserve">Редис </t>
    </r>
    <r>
      <rPr>
        <b/>
        <sz val="9"/>
        <rFont val="Arial"/>
        <family val="2"/>
        <charset val="204"/>
      </rPr>
      <t>Корсар</t>
    </r>
    <r>
      <rPr>
        <sz val="9"/>
        <rFont val="Arial"/>
        <family val="2"/>
        <charset val="204"/>
      </rPr>
      <t xml:space="preserve">  серия 1+1; 5,0 г  (Скороспелый 20-28 дн) </t>
    </r>
    <r>
      <rPr>
        <i/>
        <sz val="9"/>
        <color indexed="10"/>
        <rFont val="Arial"/>
        <family val="2"/>
        <charset val="204"/>
      </rPr>
      <t xml:space="preserve"> </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</si>
  <si>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</si>
  <si>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Щавель </t>
    </r>
    <r>
      <rPr>
        <b/>
        <sz val="9"/>
        <rFont val="Arial"/>
        <family val="2"/>
        <charset val="204"/>
      </rPr>
      <t xml:space="preserve">Крупнолистный  </t>
    </r>
    <r>
      <rPr>
        <sz val="9"/>
        <rFont val="Arial"/>
        <family val="2"/>
        <charset val="204"/>
      </rPr>
      <t>0,2 г  (Раннеспелый  46-52 дн)  серия   ЗАМОРОЗЬ!</t>
    </r>
  </si>
  <si>
    <r>
      <t xml:space="preserve">Арбуз </t>
    </r>
    <r>
      <rPr>
        <b/>
        <sz val="9"/>
        <rFont val="Arial"/>
        <family val="2"/>
        <charset val="204"/>
      </rPr>
      <t xml:space="preserve">Рафинад </t>
    </r>
    <r>
      <rPr>
        <sz val="9"/>
        <rFont val="Arial"/>
        <family val="2"/>
        <charset val="204"/>
      </rPr>
      <t>1г(Среднеранний 78-80 дн.)</t>
    </r>
  </si>
  <si>
    <r>
      <t xml:space="preserve">Арбуз </t>
    </r>
    <r>
      <rPr>
        <b/>
        <sz val="9"/>
        <rFont val="Arial"/>
        <family val="2"/>
        <charset val="204"/>
      </rPr>
      <t xml:space="preserve">Алый сладкий </t>
    </r>
    <r>
      <rPr>
        <sz val="9"/>
        <rFont val="Arial"/>
        <family val="2"/>
        <charset val="204"/>
      </rPr>
      <t>1г ( Раннеспелый 65-75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</si>
  <si>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</si>
  <si>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r>
      <t xml:space="preserve">Арбуз </t>
    </r>
    <r>
      <rPr>
        <b/>
        <sz val="9"/>
        <rFont val="Arial"/>
        <family val="2"/>
        <charset val="204"/>
      </rPr>
      <t xml:space="preserve">Сладкая ягода </t>
    </r>
    <r>
      <rPr>
        <sz val="9"/>
        <rFont val="Arial"/>
        <family val="2"/>
        <charset val="204"/>
      </rPr>
      <t>1г ( Среднеранний 62-72 дн.)</t>
    </r>
  </si>
  <si>
    <r>
      <t xml:space="preserve">Базилик </t>
    </r>
    <r>
      <rPr>
        <b/>
        <sz val="9"/>
        <rFont val="Arial"/>
        <family val="2"/>
        <charset val="204"/>
      </rPr>
      <t>Зелёный ароматный</t>
    </r>
    <r>
      <rPr>
        <sz val="9"/>
        <rFont val="Arial"/>
        <family val="2"/>
        <charset val="204"/>
      </rPr>
      <t>, 0,5г (Среднеранний 50дн.)</t>
    </r>
  </si>
  <si>
    <r>
      <t xml:space="preserve">Дыня </t>
    </r>
    <r>
      <rPr>
        <b/>
        <sz val="9"/>
        <rFont val="Arial"/>
        <family val="2"/>
        <charset val="204"/>
      </rPr>
      <t xml:space="preserve">Дюна </t>
    </r>
    <r>
      <rPr>
        <sz val="9"/>
        <rFont val="Arial"/>
        <family val="2"/>
        <charset val="204"/>
      </rPr>
      <t>1г. (раннеспелый 58-75 дн.)</t>
    </r>
  </si>
  <si>
    <r>
      <t xml:space="preserve">Дыня </t>
    </r>
    <r>
      <rPr>
        <b/>
        <sz val="9"/>
        <rFont val="Arial"/>
        <family val="2"/>
        <charset val="204"/>
      </rPr>
      <t xml:space="preserve">Лолита </t>
    </r>
    <r>
      <rPr>
        <sz val="9"/>
        <rFont val="Arial"/>
        <family val="2"/>
        <charset val="204"/>
      </rPr>
      <t>1г. (раннеспелый 56-60 дн.)</t>
    </r>
  </si>
  <si>
    <r>
      <t xml:space="preserve">Дыня </t>
    </r>
    <r>
      <rPr>
        <b/>
        <sz val="9"/>
        <rFont val="Arial"/>
        <family val="2"/>
        <charset val="204"/>
      </rPr>
      <t xml:space="preserve">Маркиза </t>
    </r>
    <r>
      <rPr>
        <sz val="9"/>
        <rFont val="Arial"/>
        <family val="2"/>
        <charset val="204"/>
      </rPr>
      <t>1г. (скороспелый 78-80 дн.) ананасного типа</t>
    </r>
  </si>
  <si>
    <r>
      <t xml:space="preserve">Дыня </t>
    </r>
    <r>
      <rPr>
        <b/>
        <sz val="9"/>
        <rFont val="Arial"/>
        <family val="2"/>
        <charset val="204"/>
      </rPr>
      <t xml:space="preserve">Солнечный сахар </t>
    </r>
    <r>
      <rPr>
        <sz val="9"/>
        <rFont val="Arial"/>
        <family val="2"/>
        <charset val="204"/>
      </rPr>
      <t>1г.(скороспелый 60-62 дн.)плетистого типа</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</si>
  <si>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</si>
  <si>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</si>
  <si>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t>новинка</t>
  </si>
  <si>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</si>
  <si>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r>
      <t xml:space="preserve">Тыква крупноплодная </t>
    </r>
    <r>
      <rPr>
        <b/>
        <sz val="9"/>
        <rFont val="Arial"/>
        <family val="2"/>
        <charset val="204"/>
      </rPr>
      <t xml:space="preserve">Запеканка </t>
    </r>
    <r>
      <rPr>
        <sz val="9"/>
        <rFont val="Arial"/>
        <family val="2"/>
        <charset val="204"/>
      </rPr>
      <t>1г. (раннеспелый 85-100 дн.) плет.типа</t>
    </r>
  </si>
  <si>
    <r>
      <t xml:space="preserve">Горох овощной </t>
    </r>
    <r>
      <rPr>
        <b/>
        <sz val="9"/>
        <rFont val="Arial"/>
        <family val="2"/>
        <charset val="204"/>
      </rPr>
      <t>Амброзия</t>
    </r>
    <r>
      <rPr>
        <sz val="9"/>
        <rFont val="Arial"/>
        <family val="2"/>
        <charset val="204"/>
      </rPr>
      <t>, 25 г. , сахарный  (скороспелый 55-56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</si>
  <si>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</si>
  <si>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</si>
  <si>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r>
      <t xml:space="preserve">Горох овощной </t>
    </r>
    <r>
      <rPr>
        <b/>
        <sz val="9"/>
        <rFont val="Arial"/>
        <family val="2"/>
        <charset val="204"/>
      </rPr>
      <t>Кузнечик</t>
    </r>
    <r>
      <rPr>
        <sz val="9"/>
        <rFont val="Arial"/>
        <family val="2"/>
        <charset val="204"/>
      </rPr>
      <t>, 25г. (раннеспелый 38-45 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</si>
  <si>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</si>
  <si>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Золотая сакса</t>
    </r>
    <r>
      <rPr>
        <sz val="9"/>
        <rFont val="Arial"/>
        <family val="2"/>
        <charset val="204"/>
      </rPr>
      <t>, 5г.(бел., куст.)(спарж) (Раннеспелый до 50дн.)</t>
    </r>
  </si>
  <si>
    <r>
      <t xml:space="preserve">Фасоль овощная </t>
    </r>
    <r>
      <rPr>
        <b/>
        <sz val="9"/>
        <rFont val="Arial"/>
        <family val="2"/>
        <charset val="204"/>
      </rPr>
      <t>Крапинка</t>
    </r>
    <r>
      <rPr>
        <sz val="9"/>
        <rFont val="Arial"/>
        <family val="2"/>
        <charset val="204"/>
      </rPr>
      <t>, 5г.(бел.,вьющ) (спарж) (Среднесп. 55 дн.)</t>
    </r>
  </si>
  <si>
    <r>
      <t xml:space="preserve">Фасоль овощная </t>
    </r>
    <r>
      <rPr>
        <b/>
        <sz val="9"/>
        <rFont val="Arial"/>
        <family val="2"/>
        <charset val="204"/>
      </rPr>
      <t>Кружевница</t>
    </r>
    <r>
      <rPr>
        <sz val="9"/>
        <rFont val="Arial"/>
        <family val="2"/>
        <charset val="204"/>
      </rPr>
      <t>, 5г. (бел.,вьющ) (спарж) (Среднеп. до 85 дн.)</t>
    </r>
  </si>
  <si>
    <r>
      <t xml:space="preserve">Фасоль овощная </t>
    </r>
    <r>
      <rPr>
        <b/>
        <sz val="9"/>
        <rFont val="Arial"/>
        <family val="2"/>
        <charset val="204"/>
      </rPr>
      <t>Ламбада</t>
    </r>
    <r>
      <rPr>
        <sz val="9"/>
        <rFont val="Arial"/>
        <family val="2"/>
        <charset val="204"/>
      </rPr>
      <t>, 5г. (розово-кр.с бел.штрих.,вьющ)(Среднеп. до 85 дн.)</t>
    </r>
  </si>
  <si>
    <r>
      <t xml:space="preserve">Фасоль овощная </t>
    </r>
    <r>
      <rPr>
        <b/>
        <sz val="9"/>
        <rFont val="Arial"/>
        <family val="2"/>
        <charset val="204"/>
      </rPr>
      <t>Пиковая дама</t>
    </r>
    <r>
      <rPr>
        <sz val="9"/>
        <rFont val="Arial"/>
        <family val="2"/>
        <charset val="204"/>
      </rPr>
      <t>, 5г.(чёрн.,куст) (спарж) (Среднесп. 55-65 дн.)</t>
    </r>
  </si>
  <si>
    <r>
      <t>Фасоль овощная</t>
    </r>
    <r>
      <rPr>
        <b/>
        <sz val="9"/>
        <rFont val="Arial"/>
        <family val="2"/>
        <charset val="204"/>
      </rPr>
      <t xml:space="preserve"> Фламинго</t>
    </r>
    <r>
      <rPr>
        <sz val="9"/>
        <rFont val="Arial"/>
        <family val="2"/>
        <charset val="204"/>
      </rPr>
      <t>, 5г.(бел.с фиол.оттен.,куст.)(спарж.)(Раннесп.45-55дн)</t>
    </r>
  </si>
  <si>
    <r>
      <t xml:space="preserve">Фасоль овощная </t>
    </r>
    <r>
      <rPr>
        <b/>
        <sz val="9"/>
        <rFont val="Arial"/>
        <family val="2"/>
        <charset val="204"/>
      </rPr>
      <t>Татьяна</t>
    </r>
    <r>
      <rPr>
        <sz val="9"/>
        <rFont val="Arial"/>
        <family val="2"/>
        <charset val="204"/>
      </rPr>
      <t>, 5г. (чёрн.,куст) (спарж) (Раннесп. 46-52 дн.)</t>
    </r>
  </si>
  <si>
    <r>
      <t xml:space="preserve"> Миноваси </t>
    </r>
    <r>
      <rPr>
        <sz val="9"/>
        <rFont val="Arial"/>
        <family val="2"/>
        <charset val="204"/>
      </rPr>
      <t xml:space="preserve"> 1,0 г  (Среднеспелый сорт 50-60 дн.)</t>
    </r>
  </si>
  <si>
    <r>
      <t xml:space="preserve"> Цезарь </t>
    </r>
    <r>
      <rPr>
        <sz val="9"/>
        <rFont val="Arial"/>
        <family val="2"/>
        <charset val="204"/>
      </rPr>
      <t>1,0 г (Среднеспелый 70 дн.)</t>
    </r>
  </si>
  <si>
    <r>
      <t xml:space="preserve"> Дракон </t>
    </r>
    <r>
      <rPr>
        <sz val="9"/>
        <rFont val="Arial"/>
        <family val="2"/>
        <charset val="204"/>
      </rPr>
      <t>1,0 г.  (Среднеспелый сорт 65-70 дн.)</t>
    </r>
  </si>
  <si>
    <r>
      <t xml:space="preserve">Белоплодные </t>
    </r>
    <r>
      <rPr>
        <sz val="9"/>
        <rFont val="Arial"/>
        <family val="2"/>
        <charset val="204"/>
      </rPr>
      <t>2,0г.(Скороспелый 36-41дней)</t>
    </r>
  </si>
  <si>
    <r>
      <t xml:space="preserve">Астроном </t>
    </r>
    <r>
      <rPr>
        <sz val="9"/>
        <rFont val="Arial"/>
        <family val="2"/>
        <charset val="204"/>
      </rPr>
      <t>1,0г.белоплодный (Раннеспелый 46 дн.)</t>
    </r>
  </si>
  <si>
    <r>
      <rPr>
        <b/>
        <sz val="9"/>
        <rFont val="Arial"/>
        <family val="2"/>
        <charset val="204"/>
      </rPr>
      <t>Аэронавт</t>
    </r>
    <r>
      <rPr>
        <sz val="9"/>
        <rFont val="Arial"/>
        <family val="2"/>
        <charset val="204"/>
      </rPr>
      <t xml:space="preserve"> 2,0г  (Раннеспелый 46 дн.) цуккини</t>
    </r>
  </si>
  <si>
    <r>
      <rPr>
        <b/>
        <sz val="9"/>
        <rFont val="Arial"/>
        <family val="2"/>
        <charset val="204"/>
      </rPr>
      <t xml:space="preserve"> Цукеша</t>
    </r>
    <r>
      <rPr>
        <sz val="9"/>
        <rFont val="Arial"/>
        <family val="2"/>
        <charset val="204"/>
      </rPr>
      <t xml:space="preserve"> 2,0г  (Раннеспелый 45-51 дн.) цуккини</t>
    </r>
  </si>
  <si>
    <r>
      <t xml:space="preserve">Мальчуган </t>
    </r>
    <r>
      <rPr>
        <sz val="9"/>
        <rFont val="Arial"/>
        <family val="2"/>
        <charset val="204"/>
      </rPr>
      <t>1,0г.белоплодный (Скороспелый 36-38 дн.)</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</si>
  <si>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</si>
  <si>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</si>
  <si>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Негритёнок </t>
    </r>
    <r>
      <rPr>
        <sz val="9"/>
        <rFont val="Arial"/>
        <family val="2"/>
        <charset val="204"/>
      </rPr>
      <t>2,0г.(Раннеспелый 38-40 дн.) цуккини</t>
    </r>
  </si>
  <si>
    <r>
      <t>белокоч.</t>
    </r>
    <r>
      <rPr>
        <b/>
        <sz val="9"/>
        <rFont val="Arial"/>
        <family val="2"/>
        <charset val="204"/>
      </rPr>
      <t xml:space="preserve"> Июньская</t>
    </r>
    <r>
      <rPr>
        <sz val="9"/>
        <rFont val="Arial"/>
        <family val="2"/>
        <charset val="204"/>
      </rPr>
      <t xml:space="preserve">  0,5 г (Раннеспелый 117 дн) </t>
    </r>
  </si>
  <si>
    <r>
      <t xml:space="preserve">белокач. </t>
    </r>
    <r>
      <rPr>
        <b/>
        <sz val="9"/>
        <rFont val="Arial"/>
        <family val="2"/>
        <charset val="204"/>
      </rPr>
      <t>Трансфер F1</t>
    </r>
    <r>
      <rPr>
        <sz val="9"/>
        <rFont val="Arial"/>
        <family val="2"/>
        <charset val="204"/>
      </rPr>
      <t xml:space="preserve"> 0,1г. (Ультроскороспелый 50-55дн.)</t>
    </r>
  </si>
  <si>
    <r>
      <t xml:space="preserve"> цветная</t>
    </r>
    <r>
      <rPr>
        <b/>
        <sz val="9"/>
        <rFont val="Arial"/>
        <family val="2"/>
        <charset val="204"/>
      </rPr>
      <t xml:space="preserve"> Мовир 74  </t>
    </r>
    <r>
      <rPr>
        <sz val="9"/>
        <rFont val="Arial"/>
        <family val="2"/>
        <charset val="204"/>
      </rPr>
      <t xml:space="preserve"> 0,3 г (Скороспелый 70-96 дн)</t>
    </r>
  </si>
  <si>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</si>
  <si>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Ника F1</t>
    </r>
    <r>
      <rPr>
        <sz val="9"/>
        <rFont val="Arial"/>
        <family val="2"/>
        <charset val="204"/>
      </rPr>
      <t xml:space="preserve"> 0,3г.(Позднеспелый 60-65 дн.)</t>
    </r>
  </si>
  <si>
    <r>
      <t xml:space="preserve"> цветная </t>
    </r>
    <r>
      <rPr>
        <b/>
        <sz val="9"/>
        <rFont val="Arial"/>
        <family val="2"/>
        <charset val="204"/>
      </rPr>
      <t xml:space="preserve">Белый шар F1 </t>
    </r>
    <r>
      <rPr>
        <sz val="9"/>
        <rFont val="Arial"/>
        <family val="2"/>
        <charset val="204"/>
      </rPr>
      <t>0,1г.(Среднеспелый 90-100 дн.)</t>
    </r>
  </si>
  <si>
    <r>
      <t xml:space="preserve"> цветная </t>
    </r>
    <r>
      <rPr>
        <b/>
        <sz val="9"/>
        <rFont val="Arial"/>
        <family val="2"/>
        <charset val="204"/>
      </rPr>
      <t xml:space="preserve">Снегурочка F1 </t>
    </r>
    <r>
      <rPr>
        <sz val="9"/>
        <rFont val="Arial"/>
        <family val="2"/>
        <charset val="204"/>
      </rPr>
      <t>0,1г.(Раннеспелый 90-100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</si>
  <si>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</si>
  <si>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t>
    </r>
    <r>
      <rPr>
        <b/>
        <sz val="9"/>
        <rFont val="Arial"/>
        <family val="2"/>
        <charset val="204"/>
      </rPr>
      <t xml:space="preserve">Витаминная 6  </t>
    </r>
    <r>
      <rPr>
        <sz val="9"/>
        <rFont val="Arial"/>
        <family val="2"/>
        <charset val="204"/>
      </rPr>
      <t>4г. (Среднеспелый  80-100 дн)</t>
    </r>
  </si>
  <si>
    <r>
      <rPr>
        <b/>
        <sz val="9"/>
        <rFont val="Arial"/>
        <family val="2"/>
        <charset val="204"/>
      </rPr>
      <t xml:space="preserve"> Долянка </t>
    </r>
    <r>
      <rPr>
        <sz val="9"/>
        <rFont val="Arial"/>
        <family val="2"/>
        <charset val="204"/>
      </rPr>
      <t xml:space="preserve"> 2,0 г  (Позднеспелый 150 дн)</t>
    </r>
  </si>
  <si>
    <r>
      <t xml:space="preserve"> </t>
    </r>
    <r>
      <rPr>
        <b/>
        <sz val="9"/>
        <rFont val="Arial"/>
        <family val="2"/>
        <charset val="204"/>
      </rPr>
      <t xml:space="preserve">Зимний нектар </t>
    </r>
    <r>
      <rPr>
        <sz val="9"/>
        <rFont val="Arial"/>
        <family val="2"/>
        <charset val="204"/>
      </rPr>
      <t>4г. (Среднеспелый 100-110 дн)</t>
    </r>
  </si>
  <si>
    <r>
      <t xml:space="preserve"> Карамелька </t>
    </r>
    <r>
      <rPr>
        <sz val="9"/>
        <rFont val="Arial"/>
        <family val="2"/>
        <charset val="204"/>
      </rPr>
      <t>4,0г. (Раннеспелый 70-110 дн)</t>
    </r>
  </si>
  <si>
    <r>
      <t xml:space="preserve"> Сластёна </t>
    </r>
    <r>
      <rPr>
        <sz val="9"/>
        <rFont val="Arial"/>
        <family val="2"/>
        <charset val="204"/>
      </rPr>
      <t>4,0 г.(Среднепоздний 120-130 дн.)</t>
    </r>
  </si>
  <si>
    <r>
      <t xml:space="preserve"> </t>
    </r>
    <r>
      <rPr>
        <b/>
        <sz val="9"/>
        <rFont val="Arial"/>
        <family val="2"/>
        <charset val="204"/>
      </rPr>
      <t xml:space="preserve">Малинка </t>
    </r>
    <r>
      <rPr>
        <sz val="9"/>
        <rFont val="Arial"/>
        <family val="2"/>
        <charset val="204"/>
      </rPr>
      <t xml:space="preserve">2,0г. (Среднеранний 70-100 дн.) </t>
    </r>
  </si>
  <si>
    <r>
      <t xml:space="preserve"> </t>
    </r>
    <r>
      <rPr>
        <b/>
        <sz val="9"/>
        <rFont val="Arial"/>
        <family val="2"/>
        <charset val="204"/>
      </rPr>
      <t xml:space="preserve">Мармеладка </t>
    </r>
    <r>
      <rPr>
        <sz val="9"/>
        <rFont val="Arial"/>
        <family val="2"/>
        <charset val="204"/>
      </rPr>
      <t>2,0г. (Среднеспелый 100-110 дн.)</t>
    </r>
  </si>
  <si>
    <r>
      <rPr>
        <b/>
        <sz val="9"/>
        <rFont val="Arial"/>
        <family val="2"/>
        <charset val="204"/>
      </rPr>
      <t xml:space="preserve"> Великолепная пятёрка </t>
    </r>
    <r>
      <rPr>
        <sz val="9"/>
        <rFont val="Arial"/>
        <family val="2"/>
        <charset val="204"/>
      </rPr>
      <t>10 шт.(Ультроскороспелый 38-42 дн.)</t>
    </r>
  </si>
  <si>
    <r>
      <t xml:space="preserve"> Куча мала F1, </t>
    </r>
    <r>
      <rPr>
        <sz val="9"/>
        <rFont val="Arial"/>
        <family val="2"/>
        <charset val="204"/>
      </rPr>
      <t>0,25г (Ранний 43-45 дн. тепл. и откр. грунт)до 30кг с кв.м</t>
    </r>
  </si>
  <si>
    <r>
      <t xml:space="preserve"> Лиза F1, </t>
    </r>
    <r>
      <rPr>
        <sz val="9"/>
        <rFont val="Arial"/>
        <family val="2"/>
        <charset val="204"/>
      </rPr>
      <t>0,25г корнишон (Раннеспелый 35-45 дн. универс.)</t>
    </r>
  </si>
  <si>
    <r>
      <t xml:space="preserve"> Шпингалет F1</t>
    </r>
    <r>
      <rPr>
        <sz val="9"/>
        <rFont val="Arial"/>
        <family val="2"/>
        <charset val="204"/>
      </rPr>
      <t>,  10 шт. (Среднеспелый  53-55 дн)</t>
    </r>
  </si>
  <si>
    <r>
      <t xml:space="preserve"> Биг гёрл </t>
    </r>
    <r>
      <rPr>
        <sz val="9"/>
        <rFont val="Arial"/>
        <family val="2"/>
        <charset val="204"/>
      </rPr>
      <t>0,2г. сладкий(Раннеспелый  105-110 дн.,ярко-оранж.)</t>
    </r>
  </si>
  <si>
    <r>
      <t xml:space="preserve"> Биг Бой   </t>
    </r>
    <r>
      <rPr>
        <sz val="9"/>
        <rFont val="Arial"/>
        <family val="2"/>
        <charset val="204"/>
      </rPr>
      <t>0,2 г. сладкий(Раннеспелый  105-115 дн., красный)</t>
    </r>
  </si>
  <si>
    <r>
      <t xml:space="preserve"> Биг мама  </t>
    </r>
    <r>
      <rPr>
        <sz val="9"/>
        <rFont val="Arial"/>
        <family val="2"/>
        <charset val="204"/>
      </rPr>
      <t>0,2г сладкий(Раннеспелый  110-115 дн., жёлто-оранж.)</t>
    </r>
  </si>
  <si>
    <r>
      <t xml:space="preserve"> Кубышка </t>
    </r>
    <r>
      <rPr>
        <sz val="9"/>
        <rFont val="Arial"/>
        <family val="2"/>
        <charset val="204"/>
      </rPr>
      <t>0,2г.сладкий (Раннеспелый 110-120дн.красн.)</t>
    </r>
  </si>
  <si>
    <r>
      <t xml:space="preserve"> Золотистый бочок </t>
    </r>
    <r>
      <rPr>
        <sz val="9"/>
        <rFont val="Arial"/>
        <family val="2"/>
        <charset val="204"/>
      </rPr>
      <t>0,2г.сладкий (Раннеспелый 110-120 дн.жёлт.)</t>
    </r>
  </si>
  <si>
    <r>
      <rPr>
        <b/>
        <sz val="9"/>
        <rFont val="Arial"/>
        <family val="2"/>
        <charset val="204"/>
      </rPr>
      <t xml:space="preserve"> Царевич </t>
    </r>
    <r>
      <rPr>
        <sz val="9"/>
        <rFont val="Arial"/>
        <family val="2"/>
        <charset val="204"/>
      </rPr>
      <t>0,2г.сладкий (Раннеспелый 110-120дн.красн.)</t>
    </r>
  </si>
  <si>
    <r>
      <t xml:space="preserve">Карабас Барабас </t>
    </r>
    <r>
      <rPr>
        <sz val="9"/>
        <rFont val="Arial"/>
        <family val="2"/>
        <charset val="204"/>
      </rPr>
      <t>0,3г.острый(Ранний 115-120 дн.,красн.)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</si>
  <si>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</si>
  <si>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Лук-батун </t>
    </r>
    <r>
      <rPr>
        <b/>
        <sz val="9"/>
        <rFont val="Arial"/>
        <family val="2"/>
        <charset val="204"/>
      </rPr>
      <t>Зеленец</t>
    </r>
    <r>
      <rPr>
        <sz val="9"/>
        <rFont val="Arial"/>
        <family val="2"/>
        <charset val="204"/>
      </rPr>
      <t>1,0 г (Среднеспелый 27-30 дн)</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</si>
  <si>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</si>
  <si>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</si>
  <si>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 xml:space="preserve">Укроп </t>
    </r>
    <r>
      <rPr>
        <b/>
        <sz val="9"/>
        <rFont val="Arial"/>
        <family val="2"/>
        <charset val="204"/>
      </rPr>
      <t xml:space="preserve">Супердукат </t>
    </r>
    <r>
      <rPr>
        <sz val="9"/>
        <rFont val="Arial"/>
        <family val="2"/>
        <charset val="204"/>
      </rPr>
      <t xml:space="preserve">3г. </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</si>
  <si>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</si>
  <si>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</si>
  <si>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</si>
  <si>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r>
      <t xml:space="preserve">Щавель </t>
    </r>
    <r>
      <rPr>
        <b/>
        <sz val="9"/>
        <rFont val="Arial"/>
        <family val="2"/>
        <charset val="204"/>
      </rPr>
      <t xml:space="preserve">Крупнолистный  </t>
    </r>
    <r>
      <rPr>
        <sz val="9"/>
        <rFont val="Arial"/>
        <family val="2"/>
        <charset val="204"/>
      </rPr>
      <t xml:space="preserve">0,5 г  (Раннеспелый  46-52 дн) </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</si>
  <si>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</si>
  <si>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Мультитрио</t>
    </r>
    <r>
      <rPr>
        <sz val="9"/>
        <rFont val="Arial"/>
        <family val="2"/>
        <charset val="204"/>
      </rPr>
      <t xml:space="preserve"> 3,0г. (Раннеспелый 21-24 дн)</t>
    </r>
  </si>
  <si>
    <r>
      <t xml:space="preserve">Редис </t>
    </r>
    <r>
      <rPr>
        <b/>
        <sz val="9"/>
        <rFont val="Arial"/>
        <family val="2"/>
        <charset val="204"/>
      </rPr>
      <t>Суперстар</t>
    </r>
    <r>
      <rPr>
        <sz val="9"/>
        <rFont val="Arial"/>
        <family val="2"/>
        <charset val="204"/>
      </rPr>
      <t xml:space="preserve"> 2,0г. (Скороспелый 19-21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</si>
  <si>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</si>
  <si>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</si>
  <si>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</si>
  <si>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</si>
  <si>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</si>
  <si>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t xml:space="preserve"> </t>
    </r>
    <r>
      <rPr>
        <b/>
        <sz val="9"/>
        <rFont val="Arial"/>
        <family val="2"/>
        <charset val="204"/>
      </rPr>
      <t xml:space="preserve">Гранатовый сад </t>
    </r>
    <r>
      <rPr>
        <sz val="9"/>
        <rFont val="Arial"/>
        <family val="2"/>
        <charset val="204"/>
      </rPr>
      <t>0,5г., гранатового цв., крупно листовой (Среднесп. 45-50дн)</t>
    </r>
  </si>
  <si>
    <r>
      <t xml:space="preserve"> </t>
    </r>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</si>
  <si>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 Детройт</t>
    </r>
    <r>
      <rPr>
        <sz val="9"/>
        <rFont val="Arial"/>
        <family val="2"/>
        <charset val="204"/>
      </rPr>
      <t xml:space="preserve">  3,0 г (Среднеспелый 100-120 дн)</t>
    </r>
  </si>
  <si>
    <r>
      <t xml:space="preserve"> Бычья кровь </t>
    </r>
    <r>
      <rPr>
        <sz val="9"/>
        <rFont val="Arial"/>
        <family val="2"/>
        <charset val="204"/>
      </rPr>
      <t>2,0г. (Среднеспелый 100-110 дн)</t>
    </r>
  </si>
  <si>
    <r>
      <t xml:space="preserve"> </t>
    </r>
    <r>
      <rPr>
        <b/>
        <sz val="9"/>
        <rFont val="Arial"/>
        <family val="2"/>
        <charset val="204"/>
      </rPr>
      <t xml:space="preserve">Лолло Бионда </t>
    </r>
    <r>
      <rPr>
        <sz val="9"/>
        <rFont val="Arial"/>
        <family val="2"/>
        <charset val="204"/>
      </rPr>
      <t>0,5г зелен., полукачан. Сильноволн. (Раннеспелый 45-55 дн)</t>
    </r>
  </si>
  <si>
    <r>
      <t xml:space="preserve"> Обжорка </t>
    </r>
    <r>
      <rPr>
        <sz val="9"/>
        <rFont val="Arial"/>
        <family val="2"/>
        <charset val="204"/>
      </rPr>
      <t>1,0г листов.,красн. -бордов., сильноволнист. (Раннесп. 38-40 дн)</t>
    </r>
  </si>
  <si>
    <r>
      <t xml:space="preserve"> Абруццо </t>
    </r>
    <r>
      <rPr>
        <sz val="9"/>
        <rFont val="Arial"/>
        <family val="2"/>
        <charset val="204"/>
      </rPr>
      <t>20шт. (Раннеспелый 105-110 дн.индотерм. куст до 200 см. тепл. грунт)</t>
    </r>
  </si>
  <si>
    <r>
      <t xml:space="preserve"> Ля-ля-фа F1</t>
    </r>
    <r>
      <rPr>
        <sz val="9"/>
        <rFont val="Arial"/>
        <family val="2"/>
      </rPr>
      <t xml:space="preserve"> серия 1+1 25 шт. (Среднесп.100-110 дн, куст до 80см. универс)</t>
    </r>
  </si>
  <si>
    <r>
      <t xml:space="preserve"> Золотая андромеда F1 </t>
    </r>
    <r>
      <rPr>
        <sz val="9"/>
        <rFont val="Arial"/>
        <family val="2"/>
        <charset val="204"/>
      </rPr>
      <t>10шт.(Раннеспелый  80-110 дн.,70 см, закр.и откр. грунт)</t>
    </r>
  </si>
  <si>
    <r>
      <t xml:space="preserve"> Коразон F1</t>
    </r>
    <r>
      <rPr>
        <sz val="9"/>
        <rFont val="Arial"/>
        <family val="2"/>
        <charset val="204"/>
      </rPr>
      <t xml:space="preserve"> 7 шт.(Среднеспел. 110-115 дн, индетерминант., теплич.)</t>
    </r>
  </si>
  <si>
    <r>
      <rPr>
        <b/>
        <sz val="9"/>
        <rFont val="Arial"/>
        <family val="2"/>
        <charset val="204"/>
      </rPr>
      <t xml:space="preserve"> Перцевидный красный </t>
    </r>
    <r>
      <rPr>
        <sz val="9"/>
        <rFont val="Arial"/>
        <family val="2"/>
        <charset val="204"/>
      </rPr>
      <t xml:space="preserve">20шт.(Среднеран.105-110 дн, куст 160см,индетерм.унив </t>
    </r>
  </si>
  <si>
    <r>
      <rPr>
        <b/>
        <sz val="9"/>
        <rFont val="Arial"/>
        <family val="2"/>
        <charset val="204"/>
      </rPr>
      <t xml:space="preserve"> Перцевидный оранж. </t>
    </r>
    <r>
      <rPr>
        <sz val="9"/>
        <rFont val="Arial"/>
        <family val="2"/>
        <charset val="204"/>
      </rPr>
      <t>20шт.(Среднеран.115 дн, 160- 180см,индетерм.унив )</t>
    </r>
  </si>
  <si>
    <r>
      <t xml:space="preserve"> </t>
    </r>
    <r>
      <rPr>
        <b/>
        <sz val="9"/>
        <rFont val="Arial"/>
        <family val="2"/>
        <charset val="204"/>
      </rPr>
      <t>Перцевидный розов.</t>
    </r>
    <r>
      <rPr>
        <sz val="9"/>
        <rFont val="Arial"/>
        <family val="2"/>
      </rPr>
      <t xml:space="preserve"> 20шт.(Среднеран.103-115 дн, до 250 см,индетерм.унив )</t>
    </r>
  </si>
  <si>
    <r>
      <t xml:space="preserve"> Пузата хата, </t>
    </r>
    <r>
      <rPr>
        <sz val="9"/>
        <rFont val="Arial"/>
        <family val="2"/>
        <charset val="204"/>
      </rPr>
      <t xml:space="preserve">20шт.(Скороспелый 103-110 дн, 1,2-1,5м,  индетерминант.универ.) </t>
    </r>
  </si>
  <si>
    <r>
      <t xml:space="preserve"> </t>
    </r>
    <r>
      <rPr>
        <b/>
        <sz val="9"/>
        <rFont val="Arial"/>
        <family val="2"/>
        <charset val="204"/>
      </rPr>
      <t>Розовый гигант</t>
    </r>
    <r>
      <rPr>
        <sz val="9"/>
        <rFont val="Arial"/>
        <family val="2"/>
      </rPr>
      <t xml:space="preserve"> 0,1г.(Среднеспелый  110-115 дн, до 200 см,индетерм.унив )</t>
    </r>
  </si>
  <si>
    <r>
      <t xml:space="preserve"> Сто пудов </t>
    </r>
    <r>
      <rPr>
        <sz val="9"/>
        <rFont val="Arial"/>
        <family val="2"/>
        <charset val="204"/>
      </rPr>
      <t>20шт.(Среднесп.110-115 дн,индетерм. до 180см,универс.)</t>
    </r>
  </si>
  <si>
    <r>
      <t xml:space="preserve"> </t>
    </r>
    <r>
      <rPr>
        <b/>
        <sz val="9"/>
        <rFont val="Arial"/>
        <family val="2"/>
        <charset val="204"/>
      </rPr>
      <t>Суперстейк F1</t>
    </r>
    <r>
      <rPr>
        <sz val="9"/>
        <rFont val="Arial"/>
        <family val="2"/>
        <charset val="204"/>
      </rPr>
      <t xml:space="preserve"> 0,1г.(Среднеспелый  115-125 дн, до 200 см,индетерм.унив )</t>
    </r>
  </si>
  <si>
    <r>
      <t xml:space="preserve"> Тамбовский волк </t>
    </r>
    <r>
      <rPr>
        <sz val="9"/>
        <rFont val="Arial"/>
        <family val="2"/>
        <charset val="204"/>
      </rPr>
      <t>0,05г.(Раннесп.105-110 дн,индетерм. до 180см,универс.)</t>
    </r>
  </si>
  <si>
    <r>
      <t xml:space="preserve"> Черный принц   </t>
    </r>
    <r>
      <rPr>
        <sz val="9"/>
        <rFont val="Arial"/>
        <family val="2"/>
        <charset val="204"/>
      </rPr>
      <t>0,05г. (Среднеспелый  110-115 дн.индетермин.,теплич.)</t>
    </r>
  </si>
  <si>
    <r>
      <t xml:space="preserve"> Черный бумер F1 </t>
    </r>
    <r>
      <rPr>
        <sz val="9"/>
        <rFont val="Arial"/>
        <family val="2"/>
        <charset val="204"/>
      </rPr>
      <t>15шт. (Раннеспелый  90-95 дн.индетермин.до 2м, универ.)</t>
    </r>
  </si>
  <si>
    <r>
      <t xml:space="preserve"> Чудо рынка F1  </t>
    </r>
    <r>
      <rPr>
        <sz val="9"/>
        <rFont val="Arial"/>
        <family val="2"/>
        <charset val="204"/>
      </rPr>
      <t>0,05г.(Среднепозд.110-120 дн,полудетерм. до 150см,откр.гр.)</t>
    </r>
  </si>
  <si>
    <r>
      <t xml:space="preserve"> </t>
    </r>
    <r>
      <rPr>
        <b/>
        <sz val="9"/>
        <rFont val="Arial"/>
        <family val="2"/>
        <charset val="204"/>
      </rPr>
      <t>Чухлома</t>
    </r>
    <r>
      <rPr>
        <b/>
        <sz val="9"/>
        <color indexed="12"/>
        <rFont val="Arial"/>
        <family val="2"/>
        <charset val="204"/>
      </rPr>
      <t xml:space="preserve"> </t>
    </r>
    <r>
      <rPr>
        <b/>
        <sz val="9"/>
        <rFont val="Arial"/>
        <family val="2"/>
        <charset val="204"/>
      </rPr>
      <t>серия</t>
    </r>
    <r>
      <rPr>
        <b/>
        <sz val="9"/>
        <color indexed="12"/>
        <rFont val="Arial"/>
        <family val="2"/>
        <charset val="204"/>
      </rPr>
      <t xml:space="preserve"> </t>
    </r>
    <r>
      <rPr>
        <sz val="9"/>
        <rFont val="Arial"/>
        <family val="2"/>
        <charset val="204"/>
      </rPr>
      <t>1+1  0,2 г   (Среднеспелый 111-115 дн,индетерм. теплица)</t>
    </r>
  </si>
  <si>
    <r>
      <t xml:space="preserve"> Японский краб </t>
    </r>
    <r>
      <rPr>
        <sz val="9"/>
        <rFont val="Arial"/>
        <family val="2"/>
        <charset val="204"/>
      </rPr>
      <t>20шт.(Среднеспел.110-120 дн,индетерм. до 180см,унив.гр.)</t>
    </r>
  </si>
  <si>
    <r>
      <t xml:space="preserve"> Золотое сердце </t>
    </r>
    <r>
      <rPr>
        <sz val="9"/>
        <rFont val="Arial"/>
        <family val="2"/>
        <charset val="204"/>
      </rPr>
      <t>0,1г.(Раннесп.  80-110 дн.,90-100 см,детерм. закр.и откр.гр.)</t>
    </r>
  </si>
  <si>
    <r>
      <t xml:space="preserve"> Розовый слон </t>
    </r>
    <r>
      <rPr>
        <sz val="9"/>
        <rFont val="Arial"/>
        <family val="2"/>
        <charset val="204"/>
      </rPr>
      <t xml:space="preserve"> 20 шт.(Среднеран.112 дн. куст 120-170см , детермин.универс.)</t>
    </r>
  </si>
  <si>
    <r>
      <t xml:space="preserve"> Чудо детки черри </t>
    </r>
    <r>
      <rPr>
        <sz val="9"/>
        <rFont val="Arial"/>
        <family val="2"/>
        <charset val="204"/>
      </rPr>
      <t>20шт.(Ультроран. 90-96 дн,индетерм.1,6-1,8м,универ.гр.)</t>
    </r>
  </si>
  <si>
    <r>
      <t xml:space="preserve">Баклажан </t>
    </r>
    <r>
      <rPr>
        <b/>
        <sz val="9"/>
        <rFont val="Arial"/>
        <family val="2"/>
        <charset val="204"/>
      </rPr>
      <t xml:space="preserve">Боярин F1 </t>
    </r>
    <r>
      <rPr>
        <sz val="9"/>
        <rFont val="Arial"/>
        <family val="2"/>
        <charset val="204"/>
      </rPr>
      <t>0,2г.(</t>
    </r>
    <r>
      <rPr>
        <b/>
        <sz val="9"/>
        <rFont val="Arial"/>
        <family val="2"/>
        <charset val="204"/>
      </rPr>
      <t xml:space="preserve"> </t>
    </r>
    <r>
      <rPr>
        <sz val="9"/>
        <rFont val="Arial"/>
        <family val="2"/>
        <charset val="204"/>
      </rPr>
      <t>Раннесп. 110дн.теплич.)</t>
    </r>
  </si>
  <si>
    <r>
      <t xml:space="preserve">Баклажан </t>
    </r>
    <r>
      <rPr>
        <b/>
        <sz val="9"/>
        <rFont val="Arial"/>
        <family val="2"/>
        <charset val="204"/>
      </rPr>
      <t xml:space="preserve">Вороной </t>
    </r>
    <r>
      <rPr>
        <sz val="9"/>
        <rFont val="Arial"/>
        <family val="2"/>
        <charset val="204"/>
      </rPr>
      <t>0,3г.( Раннесп. 100-110дн.теплич. + грунт)</t>
    </r>
  </si>
  <si>
    <r>
      <t xml:space="preserve">Баклажан </t>
    </r>
    <r>
      <rPr>
        <b/>
        <sz val="9"/>
        <rFont val="Arial"/>
        <family val="2"/>
        <charset val="204"/>
      </rPr>
      <t xml:space="preserve">Саламандра </t>
    </r>
    <r>
      <rPr>
        <sz val="9"/>
        <rFont val="Arial"/>
        <family val="2"/>
        <charset val="204"/>
      </rPr>
      <t>0,3г.(Среднеранний 95-100 дн.теплич. + грунт)</t>
    </r>
  </si>
  <si>
    <r>
      <t>Баклажан</t>
    </r>
    <r>
      <rPr>
        <b/>
        <sz val="9"/>
        <rFont val="Arial"/>
        <family val="2"/>
        <charset val="204"/>
      </rPr>
      <t xml:space="preserve"> Черный русский F1</t>
    </r>
    <r>
      <rPr>
        <sz val="9"/>
        <rFont val="Arial"/>
        <family val="2"/>
        <charset val="204"/>
      </rPr>
      <t xml:space="preserve">  0,2 г. ( Раннесп. 100-110дн.теплич. + грунт)</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</si>
  <si>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</si>
  <si>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</si>
  <si>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Фасоль </t>
    </r>
    <r>
      <rPr>
        <b/>
        <sz val="9"/>
        <rFont val="Arial"/>
        <family val="2"/>
        <charset val="204"/>
      </rPr>
      <t>Водопад зелёный</t>
    </r>
    <r>
      <rPr>
        <sz val="9"/>
        <rFont val="Arial"/>
        <family val="2"/>
        <charset val="204"/>
      </rPr>
      <t>, 5г.(бел., куст.)(спарж) (Раннеспелый до 50дн.)</t>
    </r>
  </si>
  <si>
    <r>
      <t xml:space="preserve">Фасоль </t>
    </r>
    <r>
      <rPr>
        <b/>
        <sz val="9"/>
        <rFont val="Arial"/>
        <family val="2"/>
        <charset val="204"/>
      </rPr>
      <t>Тень на плетень</t>
    </r>
    <r>
      <rPr>
        <sz val="9"/>
        <rFont val="Arial"/>
        <family val="2"/>
        <charset val="204"/>
      </rPr>
      <t>, 5г.(бел., куст.)(спарж) (Раннеспелый до 50дн.)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</si>
  <si>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</si>
  <si>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 </t>
    </r>
    <r>
      <rPr>
        <b/>
        <sz val="9"/>
        <rFont val="Arial"/>
        <family val="2"/>
        <charset val="204"/>
      </rPr>
      <t>Черномор</t>
    </r>
    <r>
      <rPr>
        <sz val="9"/>
        <rFont val="Arial"/>
        <family val="2"/>
        <charset val="204"/>
      </rPr>
      <t xml:space="preserve"> 2,0г  (Раннеспелый 38-52 дн.) цуккини</t>
    </r>
  </si>
  <si>
    <r>
      <t xml:space="preserve"> Кресс-салат</t>
    </r>
    <r>
      <rPr>
        <b/>
        <sz val="9"/>
        <rFont val="Arial"/>
        <family val="2"/>
        <charset val="204"/>
      </rPr>
      <t xml:space="preserve"> Обильнолистный </t>
    </r>
    <r>
      <rPr>
        <sz val="9"/>
        <rFont val="Arial"/>
        <family val="2"/>
        <charset val="204"/>
      </rPr>
      <t>1,0г.(Ультроскоросп. 17-25 дн.)</t>
    </r>
  </si>
  <si>
    <r>
      <t xml:space="preserve"> </t>
    </r>
    <r>
      <rPr>
        <b/>
        <sz val="9"/>
        <rFont val="Arial"/>
        <family val="2"/>
        <charset val="204"/>
      </rPr>
      <t>Московская зимняя А 515</t>
    </r>
    <r>
      <rPr>
        <sz val="9"/>
        <rFont val="Arial"/>
        <family val="2"/>
        <charset val="204"/>
      </rPr>
      <t xml:space="preserve"> Серия 1+1</t>
    </r>
    <r>
      <rPr>
        <b/>
        <sz val="9"/>
        <rFont val="Arial"/>
        <family val="2"/>
        <charset val="204"/>
      </rPr>
      <t xml:space="preserve"> </t>
    </r>
    <r>
      <rPr>
        <sz val="9"/>
        <rFont val="Arial"/>
        <family val="2"/>
        <charset val="204"/>
      </rPr>
      <t xml:space="preserve">4,0г (Среднеспелый 67-98 дн) </t>
    </r>
  </si>
  <si>
    <r>
      <t xml:space="preserve"> Барабулька F1 </t>
    </r>
    <r>
      <rPr>
        <sz val="9"/>
        <rFont val="Arial"/>
        <family val="2"/>
        <charset val="204"/>
      </rPr>
      <t>серия 1+1, 20шт.корниш. (Скороспелый 44-49 дн, универс.грунт)</t>
    </r>
  </si>
  <si>
    <r>
      <t xml:space="preserve"> Егоза F1</t>
    </r>
    <r>
      <rPr>
        <sz val="9"/>
        <rFont val="Arial Cyr"/>
        <charset val="204"/>
      </rPr>
      <t xml:space="preserve"> cерия 1+1 20шт.корниш.(Скороспелый 43-48 дн откр. и закр. грунте)</t>
    </r>
  </si>
  <si>
    <r>
      <t xml:space="preserve"> Луховицкий F1</t>
    </r>
    <r>
      <rPr>
        <sz val="9"/>
        <rFont val="Arial Cyr"/>
        <charset val="204"/>
      </rPr>
      <t xml:space="preserve"> cерия 1+1 20шт .корниш. (Раннеспелый 45-50 дн.унив.гр.)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</si>
  <si>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</si>
  <si>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</si>
  <si>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Амстердамска</t>
    </r>
    <r>
      <rPr>
        <sz val="9"/>
        <rFont val="Arial"/>
        <family val="2"/>
        <charset val="204"/>
      </rPr>
      <t xml:space="preserve">  3,0г Уд.сем. Семян больше (Раннеспелый 80 дн)</t>
    </r>
  </si>
  <si>
    <r>
      <t xml:space="preserve"> Лобулярия </t>
    </r>
    <r>
      <rPr>
        <b/>
        <sz val="9"/>
        <rFont val="Arial"/>
        <family val="2"/>
        <charset val="204"/>
      </rPr>
      <t>Снежный ковер</t>
    </r>
    <r>
      <rPr>
        <sz val="9"/>
        <rFont val="Arial"/>
        <family val="2"/>
        <charset val="204"/>
      </rPr>
      <t xml:space="preserve"> морская 0,2г серия сад ароматов</t>
    </r>
  </si>
  <si>
    <r>
      <t xml:space="preserve"> Эустома Сапфир F1 </t>
    </r>
    <r>
      <rPr>
        <sz val="9"/>
        <rFont val="Arial"/>
        <family val="2"/>
        <charset val="204"/>
      </rPr>
      <t>белая крупноцветковая 5шт.</t>
    </r>
  </si>
  <si>
    <r>
      <t xml:space="preserve"> Эустома Эйбиси F1 </t>
    </r>
    <r>
      <rPr>
        <sz val="9"/>
        <rFont val="Arial"/>
        <family val="2"/>
        <charset val="204"/>
      </rPr>
      <t>жёлтая крупноцветковая махровая 5шт.</t>
    </r>
  </si>
  <si>
    <r>
      <t xml:space="preserve"> Эустома Эйбиси F1 </t>
    </r>
    <r>
      <rPr>
        <sz val="9"/>
        <rFont val="Arial"/>
        <family val="2"/>
        <charset val="204"/>
      </rPr>
      <t>пурпурная крупноцветковая махровая 5шт.</t>
    </r>
  </si>
  <si>
    <r>
      <t xml:space="preserve">Горох </t>
    </r>
    <r>
      <rPr>
        <b/>
        <sz val="9"/>
        <rFont val="Arial"/>
        <family val="2"/>
        <charset val="204"/>
      </rPr>
      <t>Амброзия</t>
    </r>
    <r>
      <rPr>
        <sz val="9"/>
        <rFont val="Arial"/>
        <family val="2"/>
      </rPr>
      <t xml:space="preserve"> 100,0 г (описание см. выше)</t>
    </r>
  </si>
  <si>
    <r>
      <t xml:space="preserve">Редис </t>
    </r>
    <r>
      <rPr>
        <b/>
        <sz val="9"/>
        <rFont val="Arial"/>
        <family val="2"/>
        <charset val="204"/>
      </rPr>
      <t>Корсар</t>
    </r>
    <r>
      <rPr>
        <sz val="9"/>
        <rFont val="Arial"/>
        <family val="2"/>
      </rPr>
      <t xml:space="preserve"> 50,0 г. (описание см. выше)</t>
    </r>
  </si>
  <si>
    <r>
      <t xml:space="preserve">Редис </t>
    </r>
    <r>
      <rPr>
        <b/>
        <sz val="9"/>
        <rFont val="Arial"/>
        <family val="2"/>
        <charset val="204"/>
      </rPr>
      <t>Французский завтрак</t>
    </r>
    <r>
      <rPr>
        <sz val="9"/>
        <rFont val="Arial"/>
        <family val="2"/>
      </rPr>
      <t xml:space="preserve"> 50,0 г. (описание см. выше)</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</si>
  <si>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</si>
  <si>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 </t>
    </r>
    <r>
      <rPr>
        <sz val="9"/>
        <rFont val="Arial"/>
        <family val="2"/>
        <charset val="204"/>
      </rPr>
      <t>Розмарин</t>
    </r>
    <r>
      <rPr>
        <b/>
        <sz val="9"/>
        <rFont val="Arial"/>
        <family val="2"/>
        <charset val="204"/>
      </rPr>
      <t xml:space="preserve"> Нежность </t>
    </r>
    <r>
      <rPr>
        <sz val="9"/>
        <rFont val="Arial"/>
        <family val="2"/>
        <charset val="204"/>
      </rPr>
      <t>0,03г.</t>
    </r>
  </si>
  <si>
    <t>Россия</t>
  </si>
  <si>
    <r>
      <t xml:space="preserve"> Банан оранж. </t>
    </r>
    <r>
      <rPr>
        <sz val="9"/>
        <rFont val="Arial"/>
        <family val="2"/>
        <charset val="204"/>
      </rPr>
      <t>0,1г. (Среднеспелый  110-115 дн.индотем. куст от 150см. теплич.)</t>
    </r>
  </si>
  <si>
    <t>среднерослые(до 180 см) детерминантные и индетерминантные (с неограниченным образованием кистей и ростом растения)</t>
  </si>
  <si>
    <t xml:space="preserve">высокорослые (до 200см.и более)  индетерминантные </t>
  </si>
  <si>
    <t>низкорослые(до 100см) детерминантные ( с ограниченным ростом растения и колличеством кистей плодов)</t>
  </si>
  <si>
    <r>
      <t xml:space="preserve">Баклажан </t>
    </r>
    <r>
      <rPr>
        <b/>
        <sz val="9"/>
        <rFont val="Arial"/>
        <family val="2"/>
        <charset val="204"/>
      </rPr>
      <t xml:space="preserve">Царская икра </t>
    </r>
    <r>
      <rPr>
        <sz val="9"/>
        <rFont val="Arial"/>
        <family val="2"/>
        <charset val="204"/>
      </rPr>
      <t>0,3г. (Раннеспел.107-112 дн.теплич. + грунт)</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</si>
  <si>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</si>
  <si>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t xml:space="preserve">Серия "Мини фермер" (большая фасовка) </t>
  </si>
  <si>
    <r>
      <t xml:space="preserve"> Брейк F1 </t>
    </r>
    <r>
      <rPr>
        <sz val="9"/>
        <rFont val="Arial"/>
        <family val="2"/>
        <charset val="204"/>
      </rPr>
      <t>серия 1+1/ 20 шт. корниш. (Скороспелый 43-48 дн, тепличный)</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</si>
  <si>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</si>
  <si>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Какаду жёлтый </t>
    </r>
    <r>
      <rPr>
        <sz val="9"/>
        <rFont val="Arial"/>
        <family val="2"/>
        <charset val="204"/>
      </rPr>
      <t xml:space="preserve"> 0,1г. сладкий(Среднеранний 110-115 дн..)</t>
    </r>
  </si>
  <si>
    <t>лента</t>
  </si>
  <si>
    <r>
      <t xml:space="preserve"> </t>
    </r>
    <r>
      <rPr>
        <b/>
        <sz val="9"/>
        <rFont val="Arial"/>
        <family val="2"/>
        <charset val="204"/>
      </rPr>
      <t xml:space="preserve">Бессердцевинная Лонге Роте </t>
    </r>
    <r>
      <rPr>
        <sz val="9"/>
        <rFont val="Arial"/>
        <family val="2"/>
        <charset val="204"/>
      </rPr>
      <t xml:space="preserve"> 3г. Уд.сем. Семян больше  (Среднесп. 80-100 дн)</t>
    </r>
  </si>
  <si>
    <r>
      <t xml:space="preserve"> Кресс-салат</t>
    </r>
    <r>
      <rPr>
        <b/>
        <sz val="9"/>
        <rFont val="Arial"/>
        <family val="2"/>
        <charset val="204"/>
      </rPr>
      <t xml:space="preserve"> Ванька кучерявый </t>
    </r>
    <r>
      <rPr>
        <sz val="9"/>
        <rFont val="Arial"/>
        <family val="2"/>
        <charset val="204"/>
      </rPr>
      <t>1,0г.(Среднеранний 20-30 дн.)</t>
    </r>
  </si>
  <si>
    <r>
      <t xml:space="preserve"> Бэби салат </t>
    </r>
    <r>
      <rPr>
        <b/>
        <sz val="9"/>
        <rFont val="Arial"/>
        <family val="2"/>
        <charset val="204"/>
      </rPr>
      <t xml:space="preserve">Витаминное ассорти ,смесь </t>
    </r>
    <r>
      <rPr>
        <sz val="9"/>
        <rFont val="Arial"/>
        <family val="2"/>
        <charset val="204"/>
      </rPr>
      <t>0,5г.</t>
    </r>
  </si>
  <si>
    <r>
      <t xml:space="preserve">Редис </t>
    </r>
    <r>
      <rPr>
        <b/>
        <sz val="9"/>
        <rFont val="Arial"/>
        <family val="2"/>
        <charset val="204"/>
      </rPr>
      <t>Две недели</t>
    </r>
    <r>
      <rPr>
        <sz val="9"/>
        <rFont val="Arial"/>
        <family val="2"/>
        <charset val="204"/>
      </rPr>
      <t xml:space="preserve"> 3,0г. (Ультраскороспелый 14-18 дн)</t>
    </r>
  </si>
  <si>
    <r>
      <t xml:space="preserve"> Толстые щёчки</t>
    </r>
    <r>
      <rPr>
        <sz val="9"/>
        <rFont val="Arial"/>
        <family val="2"/>
      </rPr>
      <t>,20 шт.(Среднеранний 103-110 дн, куст 60-70см,детерм.,универ.)</t>
    </r>
  </si>
  <si>
    <t>элит. пак.</t>
  </si>
  <si>
    <r>
      <t xml:space="preserve"> </t>
    </r>
    <r>
      <rPr>
        <b/>
        <sz val="9"/>
        <rFont val="Arial"/>
        <family val="2"/>
        <charset val="204"/>
      </rPr>
      <t>Чио-чио-сан</t>
    </r>
    <r>
      <rPr>
        <sz val="9"/>
        <rFont val="Arial"/>
        <family val="2"/>
        <charset val="204"/>
      </rPr>
      <t xml:space="preserve">  0,1г  (Среднеспелый 110-120 дн. индетермин.)</t>
    </r>
  </si>
  <si>
    <t>Первая цена</t>
  </si>
  <si>
    <t>Цена со скидкой</t>
  </si>
  <si>
    <t>Наличие</t>
  </si>
  <si>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</si>
  <si>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Дыня </t>
    </r>
    <r>
      <rPr>
        <b/>
        <sz val="9"/>
        <rFont val="Arial"/>
        <family val="2"/>
        <charset val="204"/>
      </rPr>
      <t>Злато Скифов F1</t>
    </r>
    <r>
      <rPr>
        <sz val="9"/>
        <rFont val="Arial"/>
        <family val="2"/>
        <charset val="204"/>
      </rPr>
      <t xml:space="preserve"> 15 шт. (Раннеспелый 75-80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</si>
  <si>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</si>
  <si>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Пеппи </t>
    </r>
    <r>
      <rPr>
        <sz val="9"/>
        <rFont val="Arial"/>
        <family val="2"/>
        <charset val="204"/>
      </rPr>
      <t>2,0г. Серия Заморозь (Раннеспелый 43-51 дн.) цуккини</t>
    </r>
  </si>
  <si>
    <r>
      <t xml:space="preserve"> Бобрик F1 </t>
    </r>
    <r>
      <rPr>
        <sz val="9"/>
        <rFont val="Arial"/>
        <family val="2"/>
        <charset val="204"/>
      </rPr>
      <t>серия 1+1, 20шт.корниш. (Скороспелый 44-49 дн, универс.грунт)</t>
    </r>
  </si>
  <si>
    <r>
      <rPr>
        <b/>
        <sz val="9"/>
        <rFont val="Arial"/>
        <family val="2"/>
        <charset val="204"/>
      </rPr>
      <t>Бочковой F1 (засолочный)</t>
    </r>
    <r>
      <rPr>
        <sz val="9"/>
        <rFont val="Arial"/>
        <family val="2"/>
        <charset val="204"/>
      </rPr>
      <t>0,5г.сер Русский вкус  (Среднеран.41-45 дн,унив.грунт)</t>
    </r>
  </si>
  <si>
    <r>
      <rPr>
        <b/>
        <sz val="9"/>
        <rFont val="Arial"/>
        <family val="2"/>
        <charset val="204"/>
      </rPr>
      <t>Бакс F1</t>
    </r>
    <r>
      <rPr>
        <sz val="9"/>
        <rFont val="Arial"/>
        <family val="2"/>
        <charset val="204"/>
      </rPr>
      <t xml:space="preserve"> 0,5г  (Среднеспелый 50-55 дн,  тепличный)</t>
    </r>
  </si>
  <si>
    <r>
      <t xml:space="preserve">Засолочный </t>
    </r>
    <r>
      <rPr>
        <sz val="9"/>
        <rFont val="Arial"/>
        <family val="2"/>
        <charset val="204"/>
      </rPr>
      <t>0,3 г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</si>
  <si>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</si>
  <si>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rPr>
        <b/>
        <sz val="9"/>
        <rFont val="Arial"/>
        <family val="2"/>
        <charset val="204"/>
      </rPr>
      <t xml:space="preserve">Зозуля F1 </t>
    </r>
    <r>
      <rPr>
        <sz val="9"/>
        <rFont val="Arial"/>
        <family val="2"/>
        <charset val="204"/>
      </rPr>
      <t xml:space="preserve"> серия 1+1 20 шт. (Скороспелый 45-50 дн, тепличный)</t>
    </r>
  </si>
  <si>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0,5 г салатн (Среднепоздний  откр. грунт)</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</si>
  <si>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</si>
  <si>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</si>
  <si>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rPr>
        <b/>
        <sz val="9"/>
        <rFont val="Arial"/>
        <family val="2"/>
        <charset val="204"/>
      </rPr>
      <t>Парижский корнишон</t>
    </r>
    <r>
      <rPr>
        <sz val="9"/>
        <rFont val="Arial"/>
        <family val="2"/>
        <charset val="204"/>
      </rPr>
      <t xml:space="preserve">  1,0г  Уд.сем.(Раннеспелый 45-50 дн, откр. грунт)</t>
    </r>
  </si>
  <si>
    <r>
      <rPr>
        <b/>
        <sz val="9"/>
        <rFont val="Arial"/>
        <family val="2"/>
        <charset val="204"/>
      </rPr>
      <t>Родничок  F1</t>
    </r>
    <r>
      <rPr>
        <sz val="9"/>
        <rFont val="Arial"/>
        <family val="2"/>
        <charset val="204"/>
      </rPr>
      <t xml:space="preserve"> 10шт.(Среднеранний 40-48 дн, открытый грунт) 0,3 г</t>
    </r>
  </si>
  <si>
    <r>
      <rPr>
        <b/>
        <sz val="9"/>
        <rFont val="Arial"/>
        <family val="2"/>
        <charset val="204"/>
      </rPr>
      <t>Ухажер F1</t>
    </r>
    <r>
      <rPr>
        <sz val="9"/>
        <rFont val="Arial"/>
        <family val="2"/>
        <charset val="204"/>
      </rPr>
      <t xml:space="preserve"> серия 1+1; 20 шт.(Среднепоздний 55-60 дн, тепличный)</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</si>
  <si>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</si>
  <si>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</si>
  <si>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</si>
  <si>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rPr>
        <b/>
        <sz val="9"/>
        <rFont val="Arial"/>
        <family val="2"/>
        <charset val="204"/>
      </rPr>
      <t>Молосольный F1</t>
    </r>
    <r>
      <rPr>
        <sz val="9"/>
        <rFont val="Arial"/>
        <family val="2"/>
        <charset val="204"/>
      </rPr>
      <t xml:space="preserve">   10шт (Скороспелый 43-45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</si>
  <si>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</si>
  <si>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</si>
  <si>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Посол  F1</t>
    </r>
    <r>
      <rPr>
        <sz val="9"/>
        <rFont val="Arial"/>
        <family val="2"/>
        <charset val="204"/>
      </rPr>
      <t xml:space="preserve"> 10шт. Лучший в засол! (Скороспелый 41-47 дн, открытый грунт) </t>
    </r>
  </si>
  <si>
    <r>
      <rPr>
        <b/>
        <sz val="9"/>
        <rFont val="Arial"/>
        <family val="2"/>
        <charset val="204"/>
      </rPr>
      <t>Посошок F1</t>
    </r>
    <r>
      <rPr>
        <sz val="9"/>
        <rFont val="Arial"/>
        <family val="2"/>
        <charset val="204"/>
      </rPr>
      <t xml:space="preserve"> серия 1+1, 20шт.,(Скороспелый 45-48 дн, откр. грунт)</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</si>
  <si>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</si>
  <si>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Красный великан </t>
    </r>
    <r>
      <rPr>
        <sz val="9"/>
        <rFont val="Arial"/>
        <family val="2"/>
        <charset val="204"/>
      </rPr>
      <t xml:space="preserve">0,1г.сладкий (Раннеспелый 115-120 дн.красн.,унивес.грунт)  </t>
    </r>
    <r>
      <rPr>
        <sz val="9"/>
        <color rgb="FFFF0000"/>
        <rFont val="Arial"/>
        <family val="2"/>
        <charset val="204"/>
      </rPr>
      <t>серия "Пропуск в мир высокого урожая", отборные семена</t>
    </r>
  </si>
  <si>
    <r>
      <t xml:space="preserve">Везунчик F1 </t>
    </r>
    <r>
      <rPr>
        <sz val="9"/>
        <rFont val="Arial"/>
        <family val="2"/>
        <charset val="204"/>
      </rPr>
      <t xml:space="preserve">10 шт. (Ультраскороспел. 82-87 дн, куст 65-70 см,закр. и откр. грунт) </t>
    </r>
    <r>
      <rPr>
        <sz val="9"/>
        <color rgb="FFFF0000"/>
        <rFont val="Arial"/>
        <family val="2"/>
        <charset val="204"/>
      </rPr>
      <t>серия "Пропуск в мир высокого урожая", отборные семена</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</si>
  <si>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</si>
  <si>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rPr>
        <b/>
        <sz val="9"/>
        <rFont val="Arial"/>
        <family val="2"/>
        <charset val="204"/>
      </rPr>
      <t xml:space="preserve">Блеск F1 </t>
    </r>
    <r>
      <rPr>
        <sz val="9"/>
        <rFont val="Arial"/>
        <family val="2"/>
        <charset val="204"/>
      </rPr>
      <t xml:space="preserve"> 15шт.  (Раннеспелый 105-110 дн. куст до 200 см. тепл. грунт)  </t>
    </r>
    <r>
      <rPr>
        <sz val="9"/>
        <color rgb="FFFF0000"/>
        <rFont val="Arial"/>
        <family val="2"/>
        <charset val="204"/>
      </rPr>
      <t>серия "Пропуск в мир высокого урожая", отборные семена</t>
    </r>
  </si>
  <si>
    <r>
      <t xml:space="preserve">Малиновый смак F1 </t>
    </r>
    <r>
      <rPr>
        <sz val="9"/>
        <rFont val="Arial"/>
        <family val="2"/>
        <charset val="204"/>
      </rPr>
      <t xml:space="preserve">10 шт. (Скороспелый 95-100 дн куст до 200см.)  </t>
    </r>
    <r>
      <rPr>
        <sz val="9"/>
        <color rgb="FFFF0000"/>
        <rFont val="Arial"/>
        <family val="2"/>
        <charset val="204"/>
      </rPr>
      <t>серия "Пропуск в мир высокого урожая", отборные семена</t>
    </r>
  </si>
  <si>
    <r>
      <t xml:space="preserve">Небоскрёб F1 </t>
    </r>
    <r>
      <rPr>
        <sz val="9"/>
        <rFont val="Arial"/>
        <family val="2"/>
        <charset val="204"/>
      </rPr>
      <t xml:space="preserve">10 шт. (Скороспелый 105-110 дн.,индетерминант, куст до 200см.) </t>
    </r>
    <r>
      <rPr>
        <sz val="9"/>
        <color rgb="FFFF0000"/>
        <rFont val="Arial"/>
        <family val="2"/>
        <charset val="204"/>
      </rPr>
      <t xml:space="preserve"> 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</si>
  <si>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</si>
  <si>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rPr>
        <b/>
        <sz val="9"/>
        <rFont val="Arial"/>
        <family val="2"/>
        <charset val="204"/>
      </rPr>
      <t>Хуторок F1</t>
    </r>
    <r>
      <rPr>
        <sz val="9"/>
        <rFont val="Arial"/>
        <family val="2"/>
        <charset val="204"/>
      </rPr>
      <t xml:space="preserve"> серия 1+1; 20 шт.(Суперскороспелый 30 дн, откр. грунт)</t>
    </r>
  </si>
  <si>
    <r>
      <t xml:space="preserve"> </t>
    </r>
    <r>
      <rPr>
        <b/>
        <sz val="9"/>
        <rFont val="Arial"/>
        <family val="2"/>
        <charset val="204"/>
      </rPr>
      <t>Эколь F1</t>
    </r>
    <r>
      <rPr>
        <sz val="9"/>
        <rFont val="Arial"/>
        <family val="2"/>
        <charset val="204"/>
      </rPr>
      <t xml:space="preserve">  5шт,  (Среднеранний,  43-45 дн, универ. грунт)</t>
    </r>
  </si>
  <si>
    <r>
      <t xml:space="preserve"> </t>
    </r>
    <r>
      <rPr>
        <b/>
        <sz val="9"/>
        <rFont val="Arial"/>
        <family val="2"/>
        <charset val="204"/>
      </rPr>
      <t>Забава</t>
    </r>
    <r>
      <rPr>
        <sz val="9"/>
        <rFont val="Arial"/>
        <family val="2"/>
        <charset val="204"/>
      </rPr>
      <t xml:space="preserve">  серия 1+1; 2,0г, красн.-борд., листовой, (Среднеспелый 60-70 дн)</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</si>
  <si>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</si>
  <si>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Петуния </t>
    </r>
    <r>
      <rPr>
        <b/>
        <sz val="9"/>
        <rFont val="Arial"/>
        <family val="2"/>
        <charset val="204"/>
      </rPr>
      <t xml:space="preserve">Весенняя песня </t>
    </r>
    <r>
      <rPr>
        <sz val="9"/>
        <rFont val="Arial"/>
        <family val="2"/>
        <charset val="204"/>
      </rPr>
      <t>, многоцветная смесь 0,25г.,серия 1+1</t>
    </r>
  </si>
  <si>
    <r>
      <t xml:space="preserve">Петуния </t>
    </r>
    <r>
      <rPr>
        <b/>
        <sz val="9"/>
        <rFont val="Arial"/>
        <family val="2"/>
        <charset val="204"/>
      </rPr>
      <t xml:space="preserve">Водопад F1 </t>
    </r>
    <r>
      <rPr>
        <sz val="9"/>
        <rFont val="Arial"/>
        <family val="2"/>
        <charset val="204"/>
      </rPr>
      <t>, ампельная смесь 10 шт.,пробирка</t>
    </r>
  </si>
  <si>
    <r>
      <t xml:space="preserve">Петуния </t>
    </r>
    <r>
      <rPr>
        <b/>
        <sz val="9"/>
        <rFont val="Arial"/>
        <family val="2"/>
        <charset val="204"/>
      </rPr>
      <t xml:space="preserve">Глафира </t>
    </r>
    <r>
      <rPr>
        <sz val="9"/>
        <rFont val="Arial"/>
        <family val="2"/>
        <charset val="204"/>
      </rPr>
      <t>, многоцветная смесь 0,1г.</t>
    </r>
    <r>
      <rPr>
        <sz val="11"/>
        <color theme="1"/>
        <rFont val="Calibri"/>
        <family val="2"/>
        <charset val="204"/>
        <scheme val="minor"/>
      </rPr>
      <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</si>
  <si>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</si>
  <si>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t>Заказ</t>
  </si>
  <si>
    <r>
      <t xml:space="preserve">Засолочное чудо, смесь </t>
    </r>
    <r>
      <rPr>
        <sz val="9"/>
        <rFont val="Arial"/>
        <family val="2"/>
        <charset val="204"/>
      </rPr>
      <t>, 20 шт. (Раннеспелый 45-47 дн, , открытый грунт)</t>
    </r>
  </si>
  <si>
    <t>Чеш. р-ка</t>
  </si>
  <si>
    <t>Узбек-ан</t>
  </si>
  <si>
    <r>
      <t xml:space="preserve"> Сахарный бизон </t>
    </r>
    <r>
      <rPr>
        <sz val="9"/>
        <rFont val="Arial"/>
        <family val="2"/>
        <charset val="204"/>
      </rPr>
      <t>20шт. (Среднесп.100-110 дн,индетерм. до 180см,универс.)</t>
    </r>
  </si>
  <si>
    <r>
      <t xml:space="preserve"> Друзья-приятели F1</t>
    </r>
    <r>
      <rPr>
        <sz val="9"/>
        <rFont val="Arial Cyr"/>
        <charset val="204"/>
      </rPr>
      <t xml:space="preserve"> 10 шт. (Ультраранний 38-40 дн)</t>
    </r>
  </si>
  <si>
    <r>
      <t xml:space="preserve"> </t>
    </r>
    <r>
      <rPr>
        <b/>
        <sz val="9"/>
        <rFont val="Arial Cyr"/>
        <charset val="204"/>
      </rPr>
      <t>Пять звезд</t>
    </r>
    <r>
      <rPr>
        <sz val="9"/>
        <rFont val="Arial Cyr"/>
        <charset val="204"/>
      </rPr>
      <t xml:space="preserve"> F1, 10 шт.   (Скороспелый  40-42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</si>
  <si>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</si>
  <si>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</si>
  <si>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</si>
  <si>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</si>
  <si>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</si>
  <si>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</si>
  <si>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 Зуб дракона </t>
    </r>
    <r>
      <rPr>
        <sz val="9"/>
        <rFont val="Arial"/>
        <family val="2"/>
        <charset val="204"/>
      </rPr>
      <t>1,0 г.  (Среднеспелый сорт 65-70 дн.)</t>
    </r>
  </si>
  <si>
    <t>Молдова</t>
  </si>
  <si>
    <r>
      <rPr>
        <b/>
        <sz val="9"/>
        <rFont val="Arial"/>
        <family val="2"/>
        <charset val="204"/>
      </rPr>
      <t>Руяна  альпийская</t>
    </r>
    <r>
      <rPr>
        <sz val="9"/>
        <rFont val="Arial"/>
        <family val="2"/>
        <charset val="204"/>
      </rPr>
      <t xml:space="preserve"> 0,04 г</t>
    </r>
  </si>
  <si>
    <r>
      <rPr>
        <b/>
        <sz val="9"/>
        <rFont val="Arial"/>
        <family val="2"/>
        <charset val="204"/>
      </rPr>
      <t xml:space="preserve">Барон Солемахер </t>
    </r>
    <r>
      <rPr>
        <sz val="9"/>
        <rFont val="Arial"/>
        <family val="2"/>
        <charset val="204"/>
      </rPr>
      <t>(Раннеспелый)  ремонтантная, 0,04 г</t>
    </r>
  </si>
  <si>
    <r>
      <rPr>
        <b/>
        <sz val="9"/>
        <rFont val="Arial"/>
        <family val="2"/>
        <charset val="204"/>
      </rPr>
      <t xml:space="preserve">Лесная сказка </t>
    </r>
    <r>
      <rPr>
        <sz val="9"/>
        <rFont val="Arial"/>
        <family val="2"/>
        <charset val="204"/>
      </rPr>
      <t>ремонтантная, 0,04 г</t>
    </r>
  </si>
  <si>
    <r>
      <rPr>
        <b/>
        <sz val="9"/>
        <rFont val="Arial"/>
        <family val="2"/>
        <charset val="204"/>
      </rPr>
      <t xml:space="preserve">Душистое лукошко </t>
    </r>
    <r>
      <rPr>
        <sz val="9"/>
        <rFont val="Arial"/>
        <family val="2"/>
        <charset val="204"/>
      </rPr>
      <t>ремонтантная, 0,04 г</t>
    </r>
  </si>
  <si>
    <r>
      <rPr>
        <b/>
        <sz val="9"/>
        <rFont val="Arial"/>
        <family val="2"/>
        <charset val="204"/>
      </rPr>
      <t xml:space="preserve">Снежный дракон F1  </t>
    </r>
    <r>
      <rPr>
        <sz val="9"/>
        <rFont val="Arial"/>
        <family val="2"/>
        <charset val="204"/>
      </rPr>
      <t xml:space="preserve">1,0 г.белоплодный  (Скороспелый 38-47дней)  </t>
    </r>
  </si>
  <si>
    <r>
      <rPr>
        <b/>
        <sz val="9"/>
        <rFont val="Arial"/>
        <family val="2"/>
        <charset val="204"/>
      </rPr>
      <t>Золотой ключик</t>
    </r>
    <r>
      <rPr>
        <sz val="9"/>
        <rFont val="Arial"/>
        <family val="2"/>
        <charset val="204"/>
      </rPr>
      <t>, цуккини 1г  (Раннеспелый 46-49 дн.)</t>
    </r>
  </si>
  <si>
    <r>
      <rPr>
        <b/>
        <sz val="9"/>
        <rFont val="Arial"/>
        <family val="2"/>
        <charset val="204"/>
      </rPr>
      <t>Скворушка</t>
    </r>
    <r>
      <rPr>
        <sz val="9"/>
        <rFont val="Arial"/>
        <family val="2"/>
        <charset val="204"/>
      </rPr>
      <t>, 2г. цуккини (Раннеспелый 40-45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</si>
  <si>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</si>
  <si>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t>Чехия</t>
  </si>
  <si>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</si>
  <si>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</si>
  <si>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r>
      <t xml:space="preserve"> Канада F1  </t>
    </r>
    <r>
      <rPr>
        <sz val="9"/>
        <rFont val="Arial"/>
        <family val="2"/>
        <charset val="204"/>
      </rPr>
      <t>150 шт. (Среднепоздний 110-120 дн)</t>
    </r>
  </si>
  <si>
    <r>
      <rPr>
        <b/>
        <sz val="9"/>
        <rFont val="Arial"/>
        <family val="2"/>
        <charset val="204"/>
      </rPr>
      <t xml:space="preserve"> Лакомка </t>
    </r>
    <r>
      <rPr>
        <sz val="9"/>
        <rFont val="Arial"/>
        <family val="2"/>
        <charset val="204"/>
      </rPr>
      <t xml:space="preserve">4,0г. (Среднеранний около 100 дн.) </t>
    </r>
  </si>
  <si>
    <r>
      <t xml:space="preserve"> Нежность</t>
    </r>
    <r>
      <rPr>
        <sz val="9"/>
        <rFont val="Arial"/>
        <family val="2"/>
        <charset val="204"/>
      </rPr>
      <t xml:space="preserve">  2,0 г (Среднеспелый 100-120 дн)</t>
    </r>
  </si>
  <si>
    <r>
      <t xml:space="preserve"> </t>
    </r>
    <r>
      <rPr>
        <b/>
        <sz val="9"/>
        <rFont val="Arial"/>
        <family val="2"/>
        <charset val="204"/>
      </rPr>
      <t>Тушон</t>
    </r>
    <r>
      <rPr>
        <sz val="9"/>
        <rFont val="Arial"/>
        <family val="2"/>
        <charset val="204"/>
      </rPr>
      <t xml:space="preserve"> 3,0 г  Уд.с. Сем. больше (Раннеспелый 80-90 дн)</t>
    </r>
  </si>
  <si>
    <r>
      <t xml:space="preserve"> </t>
    </r>
    <r>
      <rPr>
        <b/>
        <sz val="9"/>
        <rFont val="Arial"/>
        <family val="2"/>
        <charset val="204"/>
      </rPr>
      <t>Герман F1</t>
    </r>
    <r>
      <rPr>
        <sz val="9"/>
        <rFont val="Arial"/>
        <family val="2"/>
        <charset val="204"/>
      </rPr>
      <t xml:space="preserve"> 5шт.корниш.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</si>
  <si>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</si>
  <si>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rPr>
        <b/>
        <sz val="9"/>
        <rFont val="Arial"/>
        <family val="2"/>
        <charset val="204"/>
      </rPr>
      <t>Детки на ветке F1</t>
    </r>
    <r>
      <rPr>
        <sz val="9"/>
        <rFont val="Arial"/>
        <family val="2"/>
        <charset val="204"/>
      </rPr>
      <t xml:space="preserve">  10шт.корниш. (Раннеспелый 42-45 дн,универс.грунт)</t>
    </r>
  </si>
  <si>
    <r>
      <t xml:space="preserve"> Зелёная гирлянда F1</t>
    </r>
    <r>
      <rPr>
        <sz val="9"/>
        <rFont val="Arial Cyr"/>
        <charset val="204"/>
      </rPr>
      <t xml:space="preserve"> 10 шт.(Раннеспелый  42-45 дн)</t>
    </r>
  </si>
  <si>
    <r>
      <t xml:space="preserve"> Ни Хао F1, </t>
    </r>
    <r>
      <rPr>
        <sz val="9"/>
        <rFont val="Arial"/>
        <family val="2"/>
        <charset val="204"/>
      </rPr>
      <t>10 шт.китайский   (раннеспелый 46-50дн,  теплич.)</t>
    </r>
  </si>
  <si>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</si>
  <si>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</si>
  <si>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Конёк-горбунок  F1</t>
    </r>
    <r>
      <rPr>
        <sz val="9"/>
        <rFont val="Arial"/>
        <family val="2"/>
        <charset val="204"/>
      </rPr>
      <t>, 7шт. (Раннеспелый 43-45 плёночн.укр.)</t>
    </r>
  </si>
  <si>
    <r>
      <t xml:space="preserve"> Малышки-Хрустишки  F1, </t>
    </r>
    <r>
      <rPr>
        <sz val="9"/>
        <rFont val="Arial"/>
        <family val="2"/>
        <charset val="204"/>
      </rPr>
      <t>10шт.(Раннеспелый 35-45 дн. универс.)</t>
    </r>
  </si>
  <si>
    <r>
      <rPr>
        <b/>
        <sz val="9"/>
        <rFont val="Arial"/>
        <family val="2"/>
        <charset val="204"/>
      </rPr>
      <t>Нежинский</t>
    </r>
    <r>
      <rPr>
        <sz val="9"/>
        <rFont val="Arial"/>
        <family val="2"/>
        <charset val="204"/>
      </rPr>
      <t xml:space="preserve">   20шт (Среднеспелый 50-55 дн, универс.грунт)</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</si>
  <si>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</si>
  <si>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r>
      <t xml:space="preserve"> </t>
    </r>
    <r>
      <rPr>
        <b/>
        <sz val="9"/>
        <rFont val="Arial"/>
        <family val="2"/>
        <charset val="204"/>
      </rPr>
      <t xml:space="preserve">Санька  F1 </t>
    </r>
    <r>
      <rPr>
        <sz val="9"/>
        <rFont val="Arial"/>
        <family val="2"/>
        <charset val="204"/>
      </rPr>
      <t>,10шт. (Суперранний 35-45дн. универс.)</t>
    </r>
  </si>
  <si>
    <r>
      <t xml:space="preserve"> Какаду F1  </t>
    </r>
    <r>
      <rPr>
        <sz val="9"/>
        <rFont val="Arial"/>
        <family val="2"/>
        <charset val="204"/>
      </rPr>
      <t xml:space="preserve"> 15 шт. сладкий(Среднеранний 110-115 дн..)</t>
    </r>
  </si>
  <si>
    <r>
      <t xml:space="preserve"> Большой куш   </t>
    </r>
    <r>
      <rPr>
        <sz val="9"/>
        <rFont val="Arial"/>
        <family val="2"/>
        <charset val="204"/>
      </rPr>
      <t>0,2г.сладкий (Раннеспелый 80-90 дн., красный)</t>
    </r>
  </si>
  <si>
    <r>
      <t xml:space="preserve"> Гасконец F1 0,1г.</t>
    </r>
    <r>
      <rPr>
        <sz val="9"/>
        <rFont val="Arial"/>
        <family val="2"/>
        <charset val="204"/>
      </rPr>
      <t xml:space="preserve">сладкий (Раннеспелый 115-120дн.красный.) </t>
    </r>
    <r>
      <rPr>
        <sz val="9"/>
        <color rgb="FFFF0000"/>
        <rFont val="Arial"/>
        <family val="2"/>
        <charset val="204"/>
      </rPr>
      <t>серия "Пропуск в мир высокого урожая", отборные семена</t>
    </r>
  </si>
  <si>
    <r>
      <t xml:space="preserve">Лук на зелень </t>
    </r>
    <r>
      <rPr>
        <b/>
        <sz val="9"/>
        <rFont val="Arial"/>
        <family val="2"/>
        <charset val="204"/>
      </rPr>
      <t xml:space="preserve">Лучок на пучок </t>
    </r>
    <r>
      <rPr>
        <sz val="9"/>
        <rFont val="Arial"/>
        <family val="2"/>
        <charset val="204"/>
      </rPr>
      <t>0,5г (Раннеспелый )</t>
    </r>
  </si>
  <si>
    <r>
      <t>Лук репчатыйй</t>
    </r>
    <r>
      <rPr>
        <b/>
        <sz val="9"/>
        <rFont val="Arial"/>
        <family val="2"/>
        <charset val="204"/>
      </rPr>
      <t xml:space="preserve"> Эксибишен </t>
    </r>
    <r>
      <rPr>
        <sz val="9"/>
        <rFont val="Arial"/>
        <family val="2"/>
        <charset val="204"/>
      </rPr>
      <t>0,3г. (Среднепоздний)</t>
    </r>
  </si>
  <si>
    <r>
      <t>Лук репчатыйй</t>
    </r>
    <r>
      <rPr>
        <b/>
        <sz val="9"/>
        <rFont val="Arial"/>
        <family val="2"/>
        <charset val="204"/>
      </rPr>
      <t xml:space="preserve"> Ялтинский красный </t>
    </r>
    <r>
      <rPr>
        <sz val="9"/>
        <rFont val="Arial"/>
        <family val="2"/>
        <charset val="204"/>
      </rPr>
      <t>0,2г. (Среднепоздний)</t>
    </r>
  </si>
  <si>
    <r>
      <t xml:space="preserve">Сельдерей (листовой) </t>
    </r>
    <r>
      <rPr>
        <b/>
        <sz val="9"/>
        <rFont val="Arial"/>
        <family val="2"/>
        <charset val="204"/>
      </rPr>
      <t xml:space="preserve">Нежный </t>
    </r>
    <r>
      <rPr>
        <sz val="9"/>
        <rFont val="Arial"/>
        <family val="2"/>
        <charset val="204"/>
      </rPr>
      <t>0,5г.(Среднеспелый 150-170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</si>
  <si>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</si>
  <si>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Сельдерей (черешковый и листовой)</t>
    </r>
    <r>
      <rPr>
        <b/>
        <sz val="9"/>
        <rFont val="Arial"/>
        <family val="2"/>
        <charset val="204"/>
      </rPr>
      <t xml:space="preserve"> Афина</t>
    </r>
    <r>
      <rPr>
        <sz val="9"/>
        <rFont val="Arial"/>
        <family val="2"/>
        <charset val="204"/>
      </rPr>
      <t xml:space="preserve"> 0,1 г (Раннеспелый 78-80 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</si>
  <si>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</si>
  <si>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 Неженка </t>
    </r>
    <r>
      <rPr>
        <sz val="9"/>
        <rFont val="Arial"/>
        <family val="2"/>
        <charset val="204"/>
      </rPr>
      <t>1,0г листов.,зелёный, сильноволнист. (Раннесп.. 40-45дн)</t>
    </r>
  </si>
  <si>
    <r>
      <t xml:space="preserve"> Детройт</t>
    </r>
    <r>
      <rPr>
        <sz val="9"/>
        <rFont val="Arial"/>
        <family val="2"/>
        <charset val="204"/>
      </rPr>
      <t xml:space="preserve">  5,0 г Уд.с. Семян больше (Среднеспелый 100-120 дн)</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</si>
  <si>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</si>
  <si>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</si>
  <si>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</si>
  <si>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Банан красный </t>
    </r>
    <r>
      <rPr>
        <sz val="9"/>
        <rFont val="Arial"/>
        <family val="2"/>
        <charset val="204"/>
      </rPr>
      <t xml:space="preserve"> 20шт. (Раннеспелый 105-110 дн., куст 70-100см, унив.грунт)</t>
    </r>
  </si>
  <si>
    <r>
      <rPr>
        <b/>
        <sz val="9"/>
        <rFont val="Arial"/>
        <family val="2"/>
        <charset val="204"/>
      </rPr>
      <t>Бенито F1</t>
    </r>
    <r>
      <rPr>
        <sz val="9"/>
        <rFont val="Arial"/>
        <family val="2"/>
        <charset val="204"/>
      </rPr>
      <t xml:space="preserve"> 10 шт. (Среднеранний  95-113,  куст 50-100см)</t>
    </r>
  </si>
  <si>
    <r>
      <t xml:space="preserve"> Биг хата F1 </t>
    </r>
    <r>
      <rPr>
        <sz val="9"/>
        <rFont val="Arial"/>
        <family val="2"/>
        <charset val="204"/>
      </rPr>
      <t>5 шт.. (Среднеспелый  111-115 дн.индотем. куст до 2 м. теплич.)</t>
    </r>
  </si>
  <si>
    <r>
      <rPr>
        <b/>
        <sz val="9"/>
        <rFont val="Arial"/>
        <family val="2"/>
      </rPr>
      <t>Богата Хата F1</t>
    </r>
    <r>
      <rPr>
        <sz val="9"/>
        <rFont val="Arial"/>
        <family val="2"/>
      </rPr>
      <t xml:space="preserve"> </t>
    </r>
    <r>
      <rPr>
        <sz val="8.5"/>
        <rFont val="Arial"/>
        <family val="2"/>
        <charset val="204"/>
      </rPr>
      <t xml:space="preserve"> </t>
    </r>
    <r>
      <rPr>
        <sz val="9"/>
        <rFont val="Arial"/>
        <family val="2"/>
        <charset val="204"/>
      </rPr>
      <t xml:space="preserve"> 0,2 г (Раннеспел. 95-105 дн, куст 35-45 см, универс. грунт)</t>
    </r>
  </si>
  <si>
    <r>
      <t xml:space="preserve"> </t>
    </r>
    <r>
      <rPr>
        <b/>
        <sz val="9"/>
        <rFont val="Arial"/>
        <family val="2"/>
        <charset val="204"/>
      </rPr>
      <t>Евпатор F1</t>
    </r>
    <r>
      <rPr>
        <sz val="9"/>
        <rFont val="Arial"/>
        <family val="2"/>
        <charset val="204"/>
      </rPr>
      <t xml:space="preserve"> серия 1+1;  25 шт.(среднеранний 106-110 дн. индотерм.,теплич.)</t>
    </r>
  </si>
  <si>
    <r>
      <t xml:space="preserve"> Елисей </t>
    </r>
    <r>
      <rPr>
        <sz val="9"/>
        <rFont val="Arial"/>
        <family val="2"/>
        <charset val="204"/>
      </rPr>
      <t>20 шт.(Раннеспелый  97-103 дн. откр. грунт)</t>
    </r>
  </si>
  <si>
    <r>
      <t xml:space="preserve"> Леопольд F1 </t>
    </r>
    <r>
      <rPr>
        <sz val="9"/>
        <rFont val="Arial"/>
        <family val="2"/>
        <charset val="204"/>
      </rPr>
      <t>серия 1+1 25 шт.(скоросп.90-95 дн.до 70см ,детемин,унив.гр.)</t>
    </r>
  </si>
  <si>
    <r>
      <t xml:space="preserve">Подсолнечник </t>
    </r>
    <r>
      <rPr>
        <b/>
        <sz val="9"/>
        <rFont val="Arial"/>
        <family val="2"/>
        <charset val="204"/>
      </rPr>
      <t xml:space="preserve">Лакомка </t>
    </r>
    <r>
      <rPr>
        <sz val="9"/>
        <rFont val="Arial"/>
        <family val="2"/>
        <charset val="204"/>
      </rPr>
      <t>10г (Скороспелый 65-71 дн)</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</si>
  <si>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</si>
  <si>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</si>
  <si>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</si>
  <si>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</si>
  <si>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Синий каскад</t>
    </r>
    <r>
      <rPr>
        <sz val="9"/>
        <rFont val="Arial"/>
        <family val="2"/>
        <charset val="204"/>
      </rPr>
      <t xml:space="preserve"> , ампельная,  0,01г </t>
    </r>
  </si>
  <si>
    <r>
      <t xml:space="preserve"> </t>
    </r>
    <r>
      <rPr>
        <sz val="9"/>
        <rFont val="Arial"/>
        <family val="2"/>
        <charset val="204"/>
      </rPr>
      <t xml:space="preserve">Анис овощной </t>
    </r>
    <r>
      <rPr>
        <b/>
        <sz val="9"/>
        <rFont val="Arial"/>
        <family val="2"/>
        <charset val="204"/>
      </rPr>
      <t xml:space="preserve">Айболит </t>
    </r>
    <r>
      <rPr>
        <sz val="9"/>
        <rFont val="Arial"/>
        <family val="2"/>
        <charset val="204"/>
      </rPr>
      <t>0,5 г.</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</si>
  <si>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</si>
  <si>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</si>
  <si>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t>Сербия</t>
  </si>
  <si>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</si>
  <si>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Мята  </t>
    </r>
    <r>
      <rPr>
        <b/>
        <sz val="10"/>
        <rFont val="Times New Roman"/>
        <family val="1"/>
        <charset val="204"/>
      </rPr>
      <t xml:space="preserve">Ментол </t>
    </r>
    <r>
      <rPr>
        <sz val="10"/>
        <rFont val="Times New Roman"/>
        <family val="1"/>
        <charset val="204"/>
      </rPr>
      <t>0,05 г.</t>
    </r>
  </si>
  <si>
    <t>Салат и микрозелень</t>
  </si>
  <si>
    <r>
      <rPr>
        <sz val="9"/>
        <rFont val="Arial"/>
        <family val="2"/>
        <charset val="204"/>
      </rPr>
      <t>Микрозелень</t>
    </r>
    <r>
      <rPr>
        <b/>
        <sz val="9"/>
        <rFont val="Arial"/>
        <family val="2"/>
        <charset val="204"/>
      </rPr>
      <t xml:space="preserve"> Базилик овощной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</si>
  <si>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</si>
  <si>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t xml:space="preserve">Капуста белокоч. </t>
    </r>
    <r>
      <rPr>
        <b/>
        <sz val="9"/>
        <rFont val="Arial"/>
        <family val="2"/>
        <charset val="204"/>
      </rPr>
      <t xml:space="preserve">Июньская </t>
    </r>
    <r>
      <rPr>
        <sz val="9"/>
        <rFont val="Arial"/>
        <family val="2"/>
      </rPr>
      <t>25,0г. (описание см. выше)</t>
    </r>
  </si>
  <si>
    <r>
      <t xml:space="preserve">Морковь </t>
    </r>
    <r>
      <rPr>
        <b/>
        <sz val="9"/>
        <rFont val="Arial"/>
        <family val="2"/>
        <charset val="204"/>
      </rPr>
      <t xml:space="preserve">Витаминная 6 </t>
    </r>
    <r>
      <rPr>
        <sz val="9"/>
        <rFont val="Arial"/>
        <family val="2"/>
        <charset val="204"/>
      </rPr>
      <t>25,0 г (описание см. выше)</t>
    </r>
  </si>
  <si>
    <r>
      <t xml:space="preserve">Морковь </t>
    </r>
    <r>
      <rPr>
        <b/>
        <sz val="9"/>
        <rFont val="Arial"/>
        <family val="2"/>
        <charset val="204"/>
      </rPr>
      <t>Королева осени</t>
    </r>
    <r>
      <rPr>
        <sz val="9"/>
        <rFont val="Arial"/>
        <family val="2"/>
        <charset val="204"/>
      </rPr>
      <t xml:space="preserve"> 25,0 г (описание см. выше)</t>
    </r>
  </si>
  <si>
    <r>
      <t xml:space="preserve">Морковь </t>
    </r>
    <r>
      <rPr>
        <b/>
        <sz val="9"/>
        <rFont val="Arial"/>
        <family val="2"/>
        <charset val="204"/>
      </rPr>
      <t>Московская зимняя А 515</t>
    </r>
    <r>
      <rPr>
        <sz val="9"/>
        <rFont val="Arial"/>
        <family val="2"/>
        <charset val="204"/>
      </rPr>
      <t xml:space="preserve"> 25,0г(описание см. выше)</t>
    </r>
  </si>
  <si>
    <r>
      <t xml:space="preserve">Морковь </t>
    </r>
    <r>
      <rPr>
        <b/>
        <sz val="9"/>
        <rFont val="Arial"/>
        <family val="2"/>
        <charset val="204"/>
      </rPr>
      <t xml:space="preserve">Нантская 4 </t>
    </r>
    <r>
      <rPr>
        <sz val="9"/>
        <rFont val="Arial"/>
        <family val="2"/>
        <charset val="204"/>
      </rPr>
      <t xml:space="preserve"> 25,0г((описание см. выше)</t>
    </r>
  </si>
  <si>
    <r>
      <t xml:space="preserve"> Маринда F1</t>
    </r>
    <r>
      <rPr>
        <sz val="9"/>
        <rFont val="Arial"/>
        <family val="2"/>
      </rPr>
      <t xml:space="preserve"> 10 шт. корниш. (Раннеспелый 45-50 дн, универ. грунт.)</t>
    </r>
  </si>
  <si>
    <r>
      <t xml:space="preserve"> </t>
    </r>
    <r>
      <rPr>
        <b/>
        <sz val="9"/>
        <rFont val="Arial"/>
        <family val="2"/>
        <charset val="204"/>
      </rPr>
      <t>Королева осени</t>
    </r>
    <r>
      <rPr>
        <sz val="9"/>
        <rFont val="Arial"/>
        <family val="2"/>
        <charset val="204"/>
      </rPr>
      <t xml:space="preserve">  гранулир.,300 шт.,гель  (Позднеспелый 120-130 дн)</t>
    </r>
  </si>
  <si>
    <r>
      <t xml:space="preserve"> г.Брест: тел.8-0296-805-842,8-0162-29-25-88; тел/ факс 29-19-93 ; </t>
    </r>
    <r>
      <rPr>
        <b/>
        <i/>
        <sz val="14"/>
        <color indexed="12"/>
        <rFont val="Times New Roman"/>
        <family val="1"/>
        <charset val="204"/>
      </rPr>
      <t>e-mail: leonidtrion @ mail.ru</t>
    </r>
    <r>
      <rPr>
        <b/>
        <i/>
        <sz val="14"/>
        <rFont val="Times New Roman"/>
        <family val="1"/>
        <charset val="204"/>
      </rPr>
      <t>;</t>
    </r>
  </si>
  <si>
    <r>
      <rPr>
        <b/>
        <sz val="9"/>
        <rFont val="Arial"/>
        <family val="2"/>
        <charset val="204"/>
      </rPr>
      <t xml:space="preserve">Али-Баба </t>
    </r>
    <r>
      <rPr>
        <sz val="9"/>
        <rFont val="Arial"/>
        <family val="2"/>
        <charset val="204"/>
      </rPr>
      <t>(Раннеспелый)  ремонтантная, 0,04 г</t>
    </r>
  </si>
  <si>
    <r>
      <t xml:space="preserve"> Карамелька </t>
    </r>
    <r>
      <rPr>
        <sz val="9"/>
        <rFont val="Arial"/>
        <family val="2"/>
        <charset val="204"/>
      </rPr>
      <t>гранулир.,300 шт.,драже  (Раннеспелый 70-110 дн)</t>
    </r>
  </si>
  <si>
    <r>
      <t xml:space="preserve"> Нантская 4</t>
    </r>
    <r>
      <rPr>
        <sz val="9"/>
        <rFont val="Arial"/>
        <family val="2"/>
        <charset val="204"/>
      </rPr>
      <t xml:space="preserve">  гранулир.,300 шт.,драже  (Среднеспелый 78-108 дн)</t>
    </r>
  </si>
  <si>
    <r>
      <t xml:space="preserve"> Всё пучком F1 </t>
    </r>
    <r>
      <rPr>
        <sz val="9"/>
        <rFont val="Arial"/>
        <family val="2"/>
        <charset val="204"/>
      </rPr>
      <t>10 шт. (Раннеспелый 40-45 дн., универс. грунт)</t>
    </r>
  </si>
  <si>
    <r>
      <t xml:space="preserve"> Китайский долгожитель  F1</t>
    </r>
    <r>
      <rPr>
        <sz val="9"/>
        <rFont val="Arial"/>
        <family val="2"/>
        <charset val="204"/>
      </rPr>
      <t>, 10 шт. (Раннеспелый 45-50 универс. грунт)</t>
    </r>
  </si>
  <si>
    <r>
      <t xml:space="preserve"> Меренга F1 </t>
    </r>
    <r>
      <rPr>
        <sz val="9"/>
        <rFont val="Arial"/>
        <family val="2"/>
        <charset val="204"/>
      </rPr>
      <t>10 шт. корниш. (Ультроскор. 38-40 дн, универс. грунт)</t>
    </r>
  </si>
  <si>
    <r>
      <t xml:space="preserve"> </t>
    </r>
    <r>
      <rPr>
        <b/>
        <sz val="9"/>
        <rFont val="Arial"/>
        <family val="2"/>
        <charset val="204"/>
      </rPr>
      <t>Пучковый семейка  F1</t>
    </r>
    <r>
      <rPr>
        <sz val="9"/>
        <rFont val="Arial"/>
        <family val="2"/>
        <charset val="204"/>
      </rPr>
      <t xml:space="preserve">  10 шт.(Раннеспелый 45-50 дн, универ.грунт.)</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</si>
  <si>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</si>
  <si>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 Оранжевый лев F1 </t>
    </r>
    <r>
      <rPr>
        <sz val="9"/>
        <rFont val="Arial"/>
        <family val="2"/>
        <charset val="204"/>
      </rPr>
      <t>20 шт. сладкий (Скороспелый  до 100 дн. ярко оранж.)</t>
    </r>
  </si>
  <si>
    <r>
      <t xml:space="preserve">100%  F1  </t>
    </r>
    <r>
      <rPr>
        <sz val="9"/>
        <rFont val="Arial"/>
        <family val="2"/>
        <charset val="204"/>
      </rPr>
      <t xml:space="preserve">0,03 г. (Раннесп. 90 -95 дн,детерм. до 130 см,закр.и откр.гр. ) </t>
    </r>
  </si>
  <si>
    <r>
      <t xml:space="preserve"> </t>
    </r>
    <r>
      <rPr>
        <b/>
        <sz val="9"/>
        <rFont val="Arial"/>
        <family val="2"/>
        <charset val="204"/>
      </rPr>
      <t>Интуиция F1</t>
    </r>
    <r>
      <rPr>
        <sz val="9"/>
        <rFont val="Arial"/>
        <family val="2"/>
        <charset val="204"/>
      </rPr>
      <t xml:space="preserve"> серия 1+1;  25 шт (Среднеспел. 110-115 дн. индетерм., теплич.)</t>
    </r>
  </si>
  <si>
    <r>
      <t xml:space="preserve">Бычье сердце персиковое </t>
    </r>
    <r>
      <rPr>
        <sz val="9"/>
        <rFont val="Arial"/>
        <family val="2"/>
        <charset val="204"/>
      </rPr>
      <t>20шт.(Раннесп.102-110 дн,индодетерм.до 1,8м,унив.)</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</si>
  <si>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</si>
  <si>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Вишня красная </t>
    </r>
    <r>
      <rPr>
        <sz val="9"/>
        <rFont val="Arial"/>
        <family val="2"/>
        <charset val="204"/>
      </rPr>
      <t>сер.1+1/0,25г.(Раннесп. 92-96 дн куст более 200 см. универ.гр.)</t>
    </r>
  </si>
  <si>
    <r>
      <rPr>
        <b/>
        <sz val="9"/>
        <rFont val="Arial"/>
        <family val="2"/>
        <charset val="204"/>
      </rPr>
      <t xml:space="preserve">Вишня желтая </t>
    </r>
    <r>
      <rPr>
        <sz val="9"/>
        <rFont val="Arial"/>
        <family val="2"/>
        <charset val="204"/>
      </rPr>
      <t>сер.1+1/0,25г. (Раннесп. 92-96 дн куст более 200 см. тепл. грунт)</t>
    </r>
  </si>
  <si>
    <r>
      <rPr>
        <b/>
        <sz val="9"/>
        <rFont val="Arial"/>
        <family val="2"/>
        <charset val="204"/>
      </rPr>
      <t>Виагра</t>
    </r>
    <r>
      <rPr>
        <sz val="9"/>
        <rFont val="Arial"/>
        <family val="2"/>
      </rPr>
      <t xml:space="preserve"> 12 шт. шоколадный! автор. (Среднеспелый  112 дн)</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</si>
  <si>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</si>
  <si>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 Де барао оранжевый </t>
    </r>
    <r>
      <rPr>
        <sz val="9"/>
        <rFont val="Arial"/>
        <family val="2"/>
        <charset val="204"/>
      </rPr>
      <t>20 шт (среднеспел. 115-120 дн,1,8-2,2 м,индетерм.унив.)</t>
    </r>
  </si>
  <si>
    <r>
      <t xml:space="preserve"> Де барао розовый </t>
    </r>
    <r>
      <rPr>
        <sz val="9"/>
        <rFont val="Arial"/>
        <family val="2"/>
        <charset val="204"/>
      </rPr>
      <t>20 шт (среднепозд. 117 дн, до 2 м,индетерм.,теплич.)</t>
    </r>
  </si>
  <si>
    <r>
      <t xml:space="preserve"> Де барао царский </t>
    </r>
    <r>
      <rPr>
        <sz val="9"/>
        <rFont val="Arial"/>
        <family val="2"/>
        <charset val="204"/>
      </rPr>
      <t>20 шт (среднеспел. 110-120 дн, до 2 м,индетерм.,универ.гр.)</t>
    </r>
  </si>
  <si>
    <r>
      <t xml:space="preserve"> Столыпин</t>
    </r>
    <r>
      <rPr>
        <sz val="9"/>
        <rFont val="Arial"/>
        <family val="2"/>
        <charset val="204"/>
      </rPr>
      <t>, 20шт. (Ранний 90-110 дн. куст до 60 см.,детерм, унив.гр.,холодност.)</t>
    </r>
  </si>
  <si>
    <r>
      <t>Благовест F1</t>
    </r>
    <r>
      <rPr>
        <sz val="9"/>
        <color theme="1"/>
        <rFont val="Arial"/>
        <family val="2"/>
        <charset val="204"/>
      </rPr>
      <t>серия 1+1 25шт (Раннесп.100-101дн, куст 160-180см, тепл.самооп.)</t>
    </r>
  </si>
  <si>
    <r>
      <t xml:space="preserve">Бобкат F1  </t>
    </r>
    <r>
      <rPr>
        <sz val="9"/>
        <rFont val="Arial"/>
        <family val="2"/>
        <charset val="204"/>
      </rPr>
      <t xml:space="preserve">15шт (Среднеранний 120-130 дн,детерм. до 120 см,закр.и откр.гр. ) </t>
    </r>
  </si>
  <si>
    <r>
      <rPr>
        <b/>
        <sz val="9"/>
        <rFont val="Arial"/>
        <family val="2"/>
        <charset val="204"/>
      </rPr>
      <t>Красная стрела F1</t>
    </r>
    <r>
      <rPr>
        <sz val="9"/>
        <rFont val="Arial"/>
        <family val="2"/>
        <charset val="204"/>
      </rPr>
      <t xml:space="preserve"> 10 шт. .(Раннесп.102-110 дн.,детерм.,закр.и откр.гр.)</t>
    </r>
  </si>
  <si>
    <r>
      <rPr>
        <b/>
        <sz val="9"/>
        <rFont val="Arial"/>
        <family val="2"/>
        <charset val="204"/>
      </rPr>
      <t>Любовь F1</t>
    </r>
    <r>
      <rPr>
        <sz val="9"/>
        <rFont val="Arial"/>
        <family val="2"/>
        <charset val="204"/>
      </rPr>
      <t xml:space="preserve"> 0,03 г. .(Раннесп. 100-105 дн.,детерм.,куст 120-130 см,тепл.)</t>
    </r>
  </si>
  <si>
    <r>
      <rPr>
        <b/>
        <sz val="9"/>
        <rFont val="Arial"/>
        <family val="2"/>
        <charset val="204"/>
      </rPr>
      <t>Мадам кураж F1</t>
    </r>
    <r>
      <rPr>
        <sz val="9"/>
        <rFont val="Arial"/>
        <family val="2"/>
        <charset val="204"/>
      </rPr>
      <t xml:space="preserve"> 0,05г .(Ультроран. 90-100 дн.,индетерм.,закр.и откр.гр.)</t>
    </r>
  </si>
  <si>
    <r>
      <rPr>
        <b/>
        <sz val="9"/>
        <rFont val="Arial"/>
        <family val="2"/>
        <charset val="204"/>
      </rPr>
      <t>Медовый гигант</t>
    </r>
    <r>
      <rPr>
        <sz val="9"/>
        <rFont val="Arial"/>
        <family val="2"/>
        <charset val="204"/>
      </rPr>
      <t xml:space="preserve"> 0,05г .(Среднесп.110-115 дн,индетерм. до 150см,универс.гр.)</t>
    </r>
  </si>
  <si>
    <r>
      <t xml:space="preserve"> Рома</t>
    </r>
    <r>
      <rPr>
        <sz val="9"/>
        <rFont val="Arial"/>
        <family val="2"/>
      </rPr>
      <t xml:space="preserve"> 0,2 г (Среднеранний 105-125 дн, куст 35-60см,детерм.,универ.грунт)</t>
    </r>
  </si>
  <si>
    <r>
      <t xml:space="preserve"> </t>
    </r>
    <r>
      <rPr>
        <b/>
        <sz val="9"/>
        <rFont val="Arial"/>
        <family val="2"/>
        <charset val="204"/>
      </rPr>
      <t>Рубиновый кулон F1</t>
    </r>
    <r>
      <rPr>
        <sz val="9"/>
        <rFont val="Arial"/>
        <family val="2"/>
      </rPr>
      <t xml:space="preserve"> 0,05г.(Среднеспелый  110-115 дн.индетермин.,теплич. )</t>
    </r>
  </si>
  <si>
    <r>
      <rPr>
        <b/>
        <sz val="9"/>
        <rFont val="Arial"/>
        <family val="2"/>
        <charset val="204"/>
      </rPr>
      <t>Конкурент</t>
    </r>
    <r>
      <rPr>
        <b/>
        <sz val="9"/>
        <color indexed="10"/>
        <rFont val="Arial"/>
        <family val="2"/>
        <charset val="204"/>
      </rPr>
      <t xml:space="preserve"> </t>
    </r>
    <r>
      <rPr>
        <sz val="9"/>
        <rFont val="Arial"/>
        <family val="2"/>
        <charset val="204"/>
      </rPr>
      <t xml:space="preserve"> 0,5 г  (Скороспелый 38-45 дн, теплица и откр. грунт)</t>
    </r>
  </si>
  <si>
    <r>
      <t xml:space="preserve"> Берендей F1 </t>
    </r>
    <r>
      <rPr>
        <sz val="9"/>
        <rFont val="Arial"/>
        <family val="2"/>
        <charset val="204"/>
      </rPr>
      <t>серия 1+1, 20шт.автор. (Скороспелый 45-50 дн, теплич.)</t>
    </r>
  </si>
  <si>
    <r>
      <t xml:space="preserve">Диамант F1  </t>
    </r>
    <r>
      <rPr>
        <sz val="9"/>
        <rFont val="Arial"/>
        <family val="2"/>
        <charset val="204"/>
      </rPr>
      <t>5 шт.белоплодный( Раннеспелый 45-48 дн) цуккини</t>
    </r>
  </si>
  <si>
    <r>
      <t xml:space="preserve"> </t>
    </r>
    <r>
      <rPr>
        <b/>
        <sz val="9"/>
        <rFont val="Arial"/>
        <family val="2"/>
        <charset val="204"/>
      </rPr>
      <t xml:space="preserve">Бессердцевинная  </t>
    </r>
    <r>
      <rPr>
        <sz val="9"/>
        <rFont val="Arial"/>
        <family val="2"/>
        <charset val="204"/>
      </rPr>
      <t>гранулир.,300 шт.,гель (Среднесп. 80-100 дн)</t>
    </r>
  </si>
  <si>
    <r>
      <t xml:space="preserve"> Любимец семьи </t>
    </r>
    <r>
      <rPr>
        <sz val="9"/>
        <rFont val="Arial Cyr"/>
        <charset val="204"/>
      </rPr>
      <t>F1, 10шт.  (Скороспелый  40-43 дн)</t>
    </r>
  </si>
  <si>
    <r>
      <t xml:space="preserve"> Любимый зятёк  F1, </t>
    </r>
    <r>
      <rPr>
        <sz val="9"/>
        <rFont val="Arial"/>
        <family val="2"/>
        <charset val="204"/>
      </rPr>
      <t>10шт., корнишон (Раннеспелый 35-45 дн. универс.)</t>
    </r>
  </si>
  <si>
    <r>
      <t xml:space="preserve"> Зелёная лавина F1</t>
    </r>
    <r>
      <rPr>
        <sz val="9"/>
        <rFont val="Arial Cyr"/>
        <charset val="204"/>
      </rPr>
      <t xml:space="preserve"> 10 шт. автор(Скороспелый 38-40 дн. универс. грунт)</t>
    </r>
  </si>
  <si>
    <r>
      <t xml:space="preserve"> Зелёная поток F1</t>
    </r>
    <r>
      <rPr>
        <sz val="9"/>
        <rFont val="Arial Cyr"/>
        <charset val="204"/>
      </rPr>
      <t xml:space="preserve"> 10 шт. автор(Раннеспелый 42-45 дн. универс. грунт)</t>
    </r>
  </si>
  <si>
    <r>
      <t xml:space="preserve">Тыква крупноплодная </t>
    </r>
    <r>
      <rPr>
        <b/>
        <sz val="9"/>
        <rFont val="Arial"/>
        <family val="2"/>
        <charset val="204"/>
      </rPr>
      <t xml:space="preserve">Зимняя сладкая </t>
    </r>
    <r>
      <rPr>
        <sz val="9"/>
        <rFont val="Arial"/>
        <family val="2"/>
        <charset val="204"/>
      </rPr>
      <t>2г.(Позднеспелый 108-140 дн.) плет.типа</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</si>
  <si>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</si>
  <si>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r>
      <t xml:space="preserve">Мангольд </t>
    </r>
    <r>
      <rPr>
        <b/>
        <sz val="9"/>
        <rFont val="Arial"/>
        <family val="2"/>
        <charset val="204"/>
      </rPr>
      <t xml:space="preserve">Алый </t>
    </r>
    <r>
      <rPr>
        <sz val="9"/>
        <rFont val="Arial"/>
        <family val="2"/>
        <charset val="204"/>
      </rPr>
      <t>2,0 г.  (Среднеспелый 80 - 90 дн.)</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</si>
  <si>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</si>
  <si>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Бараго </t>
    </r>
    <r>
      <rPr>
        <b/>
        <sz val="9"/>
        <rFont val="Arial"/>
        <family val="2"/>
        <charset val="204"/>
      </rPr>
      <t xml:space="preserve">Огуречная трава Медонос </t>
    </r>
    <r>
      <rPr>
        <sz val="9"/>
        <rFont val="Arial"/>
        <family val="2"/>
        <charset val="204"/>
      </rPr>
      <t>0,3 г.автор.</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</si>
  <si>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</si>
  <si>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узколистная </t>
    </r>
    <r>
      <rPr>
        <b/>
        <sz val="9"/>
        <rFont val="Arial"/>
        <family val="2"/>
        <charset val="204"/>
      </rPr>
      <t xml:space="preserve">Южанка </t>
    </r>
    <r>
      <rPr>
        <sz val="9"/>
        <rFont val="Arial"/>
        <family val="2"/>
        <charset val="204"/>
      </rPr>
      <t xml:space="preserve">  0,2 г. </t>
    </r>
    <r>
      <rPr>
        <b/>
        <i/>
        <sz val="9"/>
        <color indexed="10"/>
        <rFont val="Arial"/>
        <family val="2"/>
        <charset val="204"/>
      </rPr>
      <t xml:space="preserve">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</si>
  <si>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</si>
  <si>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 Красная шапочка   </t>
    </r>
    <r>
      <rPr>
        <sz val="9"/>
        <rFont val="Arial"/>
        <family val="2"/>
        <charset val="204"/>
      </rPr>
      <t>0,2г.сладкий (Раннеспелый  110-115 дн.красн.)</t>
    </r>
  </si>
  <si>
    <r>
      <t xml:space="preserve"> </t>
    </r>
    <r>
      <rPr>
        <b/>
        <sz val="9"/>
        <rFont val="Arial"/>
        <family val="2"/>
        <charset val="204"/>
      </rPr>
      <t xml:space="preserve">Мо </t>
    </r>
    <r>
      <rPr>
        <sz val="9"/>
        <rFont val="Arial"/>
        <family val="2"/>
        <charset val="204"/>
      </rPr>
      <t xml:space="preserve">2,0г  (Среднепоздний 100 - 120 дн) </t>
    </r>
  </si>
  <si>
    <r>
      <rPr>
        <sz val="9"/>
        <rFont val="Arial"/>
        <family val="2"/>
        <charset val="204"/>
      </rPr>
      <t>Микрозелень</t>
    </r>
    <r>
      <rPr>
        <b/>
        <sz val="9"/>
        <rFont val="Arial"/>
        <family val="2"/>
        <charset val="204"/>
      </rPr>
      <t xml:space="preserve"> Капуста микс  </t>
    </r>
    <r>
      <rPr>
        <sz val="9"/>
        <rFont val="Arial"/>
        <family val="2"/>
        <charset val="204"/>
      </rPr>
      <t>5,0 г.</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</si>
  <si>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</si>
  <si>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 Лобелия </t>
    </r>
    <r>
      <rPr>
        <b/>
        <sz val="9"/>
        <rFont val="Arial"/>
        <family val="2"/>
        <charset val="204"/>
      </rPr>
      <t xml:space="preserve">Каскад </t>
    </r>
    <r>
      <rPr>
        <sz val="9"/>
        <rFont val="Arial"/>
        <family val="2"/>
        <charset val="204"/>
      </rPr>
      <t xml:space="preserve"> ампельная , смесь сортов 0,01г </t>
    </r>
    <r>
      <rPr>
        <b/>
        <i/>
        <sz val="9"/>
        <color indexed="10"/>
        <rFont val="Arial"/>
        <family val="2"/>
        <charset val="204"/>
      </rPr>
      <t xml:space="preserve"> </t>
    </r>
  </si>
  <si>
    <r>
      <t xml:space="preserve"> Лобелия </t>
    </r>
    <r>
      <rPr>
        <b/>
        <sz val="9"/>
        <rFont val="Arial"/>
        <family val="2"/>
        <charset val="204"/>
      </rPr>
      <t xml:space="preserve">Лилово-красный каскад </t>
    </r>
    <r>
      <rPr>
        <sz val="9"/>
        <rFont val="Arial"/>
        <family val="2"/>
        <charset val="204"/>
      </rPr>
      <t>,</t>
    </r>
    <r>
      <rPr>
        <b/>
        <sz val="9"/>
        <rFont val="Arial"/>
        <family val="2"/>
        <charset val="204"/>
      </rPr>
      <t xml:space="preserve"> </t>
    </r>
    <r>
      <rPr>
        <sz val="9"/>
        <rFont val="Arial"/>
        <family val="2"/>
        <charset val="204"/>
      </rPr>
      <t xml:space="preserve"> ампельная  0,01г </t>
    </r>
    <r>
      <rPr>
        <b/>
        <i/>
        <sz val="9"/>
        <color indexed="10"/>
        <rFont val="Arial"/>
        <family val="2"/>
        <charset val="204"/>
      </rPr>
      <t xml:space="preserve"> </t>
    </r>
  </si>
  <si>
    <r>
      <t xml:space="preserve"> Лобелия </t>
    </r>
    <r>
      <rPr>
        <b/>
        <sz val="9"/>
        <rFont val="Arial"/>
        <family val="2"/>
        <charset val="204"/>
      </rPr>
      <t xml:space="preserve">Розамунда </t>
    </r>
    <r>
      <rPr>
        <sz val="9"/>
        <rFont val="Arial"/>
        <family val="2"/>
        <charset val="204"/>
      </rPr>
      <t xml:space="preserve"> 0,01г </t>
    </r>
    <r>
      <rPr>
        <b/>
        <i/>
        <sz val="9"/>
        <color indexed="10"/>
        <rFont val="Arial"/>
        <family val="2"/>
        <charset val="204"/>
      </rPr>
      <t xml:space="preserve"> </t>
    </r>
    <r>
      <rPr>
        <sz val="9"/>
        <rFont val="Arial"/>
        <family val="2"/>
        <charset val="204"/>
      </rPr>
      <t>серия  Розовые сны</t>
    </r>
  </si>
  <si>
    <r>
      <t xml:space="preserve"> Лобелия </t>
    </r>
    <r>
      <rPr>
        <b/>
        <sz val="9"/>
        <rFont val="Arial"/>
        <family val="2"/>
        <charset val="204"/>
      </rPr>
      <t xml:space="preserve">Снежок </t>
    </r>
    <r>
      <rPr>
        <sz val="9"/>
        <rFont val="Arial"/>
        <family val="2"/>
        <charset val="204"/>
      </rPr>
      <t xml:space="preserve"> 0,01г </t>
    </r>
    <r>
      <rPr>
        <b/>
        <i/>
        <sz val="9"/>
        <color indexed="10"/>
        <rFont val="Arial"/>
        <family val="2"/>
        <charset val="204"/>
      </rPr>
      <t xml:space="preserve"> </t>
    </r>
  </si>
  <si>
    <t>500 руб</t>
  </si>
  <si>
    <t>499 руб</t>
  </si>
  <si>
    <t>Новыее условия на сезон 2022 -2023г.</t>
  </si>
  <si>
    <t>Сумма предоплаты: от 500 до 2000 рублей - скидка от 10% до 20%  (дополнительные условия можно согласовать со своим менеджером)</t>
  </si>
  <si>
    <t>1000 руб</t>
  </si>
  <si>
    <t>2000 руб</t>
  </si>
  <si>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</si>
  <si>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Успех </t>
    </r>
    <r>
      <rPr>
        <sz val="9"/>
        <rFont val="Arial"/>
        <family val="2"/>
        <charset val="204"/>
      </rPr>
      <t>1г (Среднеранний 78-80 дн.)</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</si>
  <si>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</si>
  <si>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</si>
  <si>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</si>
  <si>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</si>
  <si>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Усатый нянь</t>
    </r>
    <r>
      <rPr>
        <sz val="9"/>
        <rFont val="Arial"/>
        <family val="2"/>
        <charset val="204"/>
      </rPr>
      <t>, 25г. (раннеспелый 53-55 дн.)</t>
    </r>
  </si>
  <si>
    <r>
      <t xml:space="preserve">Горох овощной </t>
    </r>
    <r>
      <rPr>
        <b/>
        <sz val="9"/>
        <rFont val="Arial"/>
        <family val="2"/>
        <charset val="204"/>
      </rPr>
      <t>Сладкий гигант</t>
    </r>
    <r>
      <rPr>
        <sz val="9"/>
        <rFont val="Arial"/>
        <family val="2"/>
        <charset val="204"/>
      </rPr>
      <t>, 25г.(раннеспелый 53-55 дн.)</t>
    </r>
  </si>
  <si>
    <r>
      <t>Фасоль вьющаяся</t>
    </r>
    <r>
      <rPr>
        <b/>
        <sz val="9"/>
        <rFont val="Arial"/>
        <family val="2"/>
        <charset val="204"/>
      </rPr>
      <t xml:space="preserve"> Солнечный поток </t>
    </r>
    <r>
      <rPr>
        <sz val="9"/>
        <rFont val="Arial"/>
        <family val="2"/>
        <charset val="204"/>
      </rPr>
      <t xml:space="preserve">5г. (бел., до 3м) (спарж.)  (Среднесп. 65-70 дн.) </t>
    </r>
  </si>
  <si>
    <r>
      <t xml:space="preserve">Фасоль овощная </t>
    </r>
    <r>
      <rPr>
        <b/>
        <sz val="9"/>
        <rFont val="Arial"/>
        <family val="2"/>
        <charset val="204"/>
      </rPr>
      <t xml:space="preserve">Маска </t>
    </r>
    <r>
      <rPr>
        <sz val="9"/>
        <rFont val="Arial"/>
        <family val="2"/>
        <charset val="204"/>
      </rPr>
      <t>5г. (бел.) (спарж. куст до 60 см.) (Среднеранний 65-70 дн)</t>
    </r>
  </si>
  <si>
    <r>
      <t xml:space="preserve">Фасоль овощная </t>
    </r>
    <r>
      <rPr>
        <b/>
        <sz val="9"/>
        <rFont val="Arial"/>
        <family val="2"/>
        <charset val="204"/>
      </rPr>
      <t xml:space="preserve">Мечта хозяйки </t>
    </r>
    <r>
      <rPr>
        <sz val="9"/>
        <rFont val="Arial"/>
        <family val="2"/>
        <charset val="204"/>
      </rPr>
      <t>5г. (бел.) (спарж. куст до 60 см.) (раннесп. 55 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</si>
  <si>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</si>
  <si>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r>
      <t xml:space="preserve">Фасоль овощная </t>
    </r>
    <r>
      <rPr>
        <b/>
        <sz val="9"/>
        <rFont val="Arial"/>
        <family val="2"/>
        <charset val="204"/>
      </rPr>
      <t>Дружная семейка</t>
    </r>
    <r>
      <rPr>
        <sz val="9"/>
        <rFont val="Arial"/>
        <family val="2"/>
        <charset val="204"/>
      </rPr>
      <t>, 5г.(кор., куст.)(спарж) (Раннеспелый 50-52дн)</t>
    </r>
  </si>
  <si>
    <r>
      <t xml:space="preserve">Фасоль овощная </t>
    </r>
    <r>
      <rPr>
        <b/>
        <sz val="9"/>
        <rFont val="Arial"/>
        <family val="2"/>
        <charset val="204"/>
      </rPr>
      <t>Журавушка</t>
    </r>
    <r>
      <rPr>
        <sz val="9"/>
        <rFont val="Arial"/>
        <family val="2"/>
        <charset val="204"/>
      </rPr>
      <t>, 5г.(бел., куст.)(спарж) (Раннеспелый 40-45дн.)</t>
    </r>
  </si>
  <si>
    <r>
      <rPr>
        <b/>
        <sz val="9"/>
        <rFont val="Arial"/>
        <family val="2"/>
        <charset val="204"/>
      </rPr>
      <t xml:space="preserve">Бананы </t>
    </r>
    <r>
      <rPr>
        <sz val="9"/>
        <rFont val="Arial"/>
        <family val="2"/>
        <charset val="204"/>
      </rPr>
      <t>1,0г.  (Раннеспелый 40-45 дн.) цуккини</t>
    </r>
  </si>
  <si>
    <r>
      <t xml:space="preserve">Малыш </t>
    </r>
    <r>
      <rPr>
        <sz val="9"/>
        <rFont val="Arial"/>
        <family val="2"/>
        <charset val="204"/>
      </rPr>
      <t>2,0г.белоплодный (Скороспелый 38-47 дн.)</t>
    </r>
  </si>
  <si>
    <r>
      <t>Белое море</t>
    </r>
    <r>
      <rPr>
        <sz val="9"/>
        <rFont val="Arial"/>
        <family val="2"/>
        <charset val="204"/>
      </rPr>
      <t xml:space="preserve">  1,0г белоплодный (Раннеспелый 38-50 дн.)</t>
    </r>
  </si>
  <si>
    <r>
      <rPr>
        <b/>
        <sz val="9"/>
        <rFont val="Arial"/>
        <family val="2"/>
        <charset val="204"/>
      </rPr>
      <t xml:space="preserve">Изумруд </t>
    </r>
    <r>
      <rPr>
        <sz val="9"/>
        <rFont val="Arial"/>
        <family val="2"/>
        <charset val="204"/>
      </rPr>
      <t>1,0г.(Раннеспелый 45дн.) цуккини</t>
    </r>
  </si>
  <si>
    <r>
      <t xml:space="preserve">Грибовские </t>
    </r>
    <r>
      <rPr>
        <sz val="9"/>
        <rFont val="Arial"/>
        <family val="2"/>
        <charset val="204"/>
      </rPr>
      <t>37  2,0г белоплодный (Среднеранний 46-50 дн)</t>
    </r>
  </si>
  <si>
    <r>
      <rPr>
        <b/>
        <sz val="9"/>
        <rFont val="Arial"/>
        <family val="2"/>
        <charset val="204"/>
      </rPr>
      <t xml:space="preserve">Зебра </t>
    </r>
    <r>
      <rPr>
        <sz val="9"/>
        <rFont val="Arial"/>
        <family val="2"/>
        <charset val="204"/>
      </rPr>
      <t>2,0г.(Раннеспелый 40-45дн.) цуккини</t>
    </r>
  </si>
  <si>
    <r>
      <t xml:space="preserve"> белокоч. </t>
    </r>
    <r>
      <rPr>
        <b/>
        <sz val="9"/>
        <rFont val="Arial"/>
        <family val="2"/>
        <charset val="204"/>
      </rPr>
      <t>Амагер</t>
    </r>
    <r>
      <rPr>
        <sz val="9"/>
        <rFont val="Arial"/>
        <family val="2"/>
        <charset val="204"/>
      </rPr>
      <t xml:space="preserve"> 0,5г. (Позднеспелый 117-148 дн.)  хранение</t>
    </r>
  </si>
  <si>
    <r>
      <t xml:space="preserve"> белокоч.</t>
    </r>
    <r>
      <rPr>
        <b/>
        <sz val="9"/>
        <rFont val="Arial"/>
        <family val="2"/>
        <charset val="204"/>
      </rPr>
      <t xml:space="preserve"> Лежебока</t>
    </r>
    <r>
      <rPr>
        <sz val="9"/>
        <rFont val="Arial"/>
        <family val="2"/>
        <charset val="204"/>
      </rPr>
      <t xml:space="preserve">  0,3 г. (Позднеспелый 140-160 дн.) салат, кваш-е, хран-е</t>
    </r>
  </si>
  <si>
    <r>
      <t xml:space="preserve"> белокоч.</t>
    </r>
    <r>
      <rPr>
        <b/>
        <sz val="9"/>
        <rFont val="Arial"/>
        <family val="2"/>
        <charset val="204"/>
      </rPr>
      <t xml:space="preserve"> Колобок F1</t>
    </r>
    <r>
      <rPr>
        <sz val="9"/>
        <rFont val="Arial"/>
        <family val="2"/>
        <charset val="204"/>
      </rPr>
      <t xml:space="preserve">  15 шт. (Позднеспелый 160-170 дн.) для хранения</t>
    </r>
  </si>
  <si>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</si>
  <si>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r>
      <t xml:space="preserve"> белокоч.</t>
    </r>
    <r>
      <rPr>
        <b/>
        <sz val="9"/>
        <rFont val="Arial"/>
        <family val="2"/>
        <charset val="204"/>
      </rPr>
      <t xml:space="preserve"> Подарок</t>
    </r>
    <r>
      <rPr>
        <sz val="9"/>
        <rFont val="Arial"/>
        <family val="2"/>
        <charset val="204"/>
      </rPr>
      <t xml:space="preserve"> 0,5 г , пакет лидер(Среднеспелый 114-134 дн) (для квашения)</t>
    </r>
  </si>
  <si>
    <r>
      <t xml:space="preserve">белокач. </t>
    </r>
    <r>
      <rPr>
        <b/>
        <sz val="9"/>
        <rFont val="Arial"/>
        <family val="2"/>
        <charset val="204"/>
      </rPr>
      <t>Хьюстон F1</t>
    </r>
    <r>
      <rPr>
        <sz val="9"/>
        <rFont val="Arial"/>
        <family val="2"/>
        <charset val="204"/>
      </rPr>
      <t xml:space="preserve"> 0,1г. (Скороспелый 65-70 дн.)</t>
    </r>
  </si>
  <si>
    <t>брокколи, кольраби, пекинка, цветная</t>
  </si>
  <si>
    <r>
      <t xml:space="preserve"> брокколи </t>
    </r>
    <r>
      <rPr>
        <b/>
        <sz val="9"/>
        <rFont val="Arial"/>
        <family val="2"/>
        <charset val="204"/>
      </rPr>
      <t xml:space="preserve">Тонус </t>
    </r>
    <r>
      <rPr>
        <sz val="9"/>
        <rFont val="Arial"/>
        <family val="2"/>
        <charset val="204"/>
      </rPr>
      <t>0,3г.(Раннеспелый 35-40 дн.)</t>
    </r>
  </si>
  <si>
    <r>
      <t xml:space="preserve"> пекинская </t>
    </r>
    <r>
      <rPr>
        <b/>
        <sz val="9"/>
        <rFont val="Arial"/>
        <family val="2"/>
        <charset val="204"/>
      </rPr>
      <t xml:space="preserve">Ворожея </t>
    </r>
    <r>
      <rPr>
        <sz val="9"/>
        <rFont val="Arial"/>
        <family val="2"/>
        <charset val="204"/>
      </rPr>
      <t>0,3г.(Ультроранний 50-55 дн.)</t>
    </r>
  </si>
  <si>
    <r>
      <rPr>
        <b/>
        <sz val="9"/>
        <rFont val="Arial"/>
        <family val="2"/>
        <charset val="204"/>
      </rPr>
      <t xml:space="preserve"> Барыня </t>
    </r>
    <r>
      <rPr>
        <sz val="9"/>
        <rFont val="Arial"/>
        <family val="2"/>
        <charset val="204"/>
      </rPr>
      <t>2г.( Раннеспелый 90-95 дн.)</t>
    </r>
  </si>
  <si>
    <r>
      <t xml:space="preserve"> Деликатесная </t>
    </r>
    <r>
      <rPr>
        <sz val="9"/>
        <rFont val="Arial"/>
        <family val="2"/>
        <charset val="204"/>
      </rPr>
      <t>(на ленте 8 м.) (Среднесп. 90-105 дн)</t>
    </r>
  </si>
  <si>
    <r>
      <rPr>
        <b/>
        <sz val="9"/>
        <rFont val="Arial"/>
        <family val="2"/>
        <charset val="204"/>
      </rPr>
      <t xml:space="preserve"> Лакомка </t>
    </r>
    <r>
      <rPr>
        <sz val="9"/>
        <rFont val="Arial"/>
        <family val="2"/>
        <charset val="204"/>
      </rPr>
      <t xml:space="preserve">300 шт.,драже . (Среднеранний около 100 дн.) </t>
    </r>
  </si>
  <si>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</si>
  <si>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Нежность</t>
    </r>
    <r>
      <rPr>
        <sz val="9"/>
        <rFont val="Arial"/>
        <family val="2"/>
        <charset val="204"/>
      </rPr>
      <t xml:space="preserve">  гранулир.,300 шт.,драже   (Среднеспелый 100-120 дн)</t>
    </r>
  </si>
  <si>
    <r>
      <t xml:space="preserve"> </t>
    </r>
    <r>
      <rPr>
        <b/>
        <sz val="9"/>
        <rFont val="Arial"/>
        <family val="2"/>
        <charset val="204"/>
      </rPr>
      <t xml:space="preserve">Зимний нектар </t>
    </r>
    <r>
      <rPr>
        <sz val="9"/>
        <rFont val="Arial"/>
        <family val="2"/>
        <charset val="204"/>
      </rPr>
      <t>гранулир.,300 шт.,драже  (Среднеспелый 100-110 дн)</t>
    </r>
  </si>
  <si>
    <r>
      <t xml:space="preserve"> </t>
    </r>
    <r>
      <rPr>
        <b/>
        <sz val="9"/>
        <rFont val="Arial"/>
        <family val="2"/>
        <charset val="204"/>
      </rPr>
      <t xml:space="preserve">Император </t>
    </r>
    <r>
      <rPr>
        <sz val="9"/>
        <rFont val="Arial"/>
        <family val="2"/>
        <charset val="204"/>
      </rPr>
      <t>гранулир.,300 шт.,драже  (Среднепоздний 110-120 дн)</t>
    </r>
  </si>
  <si>
    <r>
      <t xml:space="preserve"> Дядя Стёпа F1 </t>
    </r>
    <r>
      <rPr>
        <sz val="9"/>
        <rFont val="Arial Cyr"/>
        <charset val="204"/>
      </rPr>
      <t>10 шт. (Раннеспелый 42-45дн., плён тепл., салатный)</t>
    </r>
  </si>
  <si>
    <r>
      <t xml:space="preserve">Малыш </t>
    </r>
    <r>
      <rPr>
        <sz val="9"/>
        <rFont val="Arial"/>
        <family val="2"/>
        <charset val="204"/>
      </rPr>
      <t>10шт.</t>
    </r>
    <r>
      <rPr>
        <b/>
        <sz val="9"/>
        <rFont val="Arial"/>
        <family val="2"/>
        <charset val="204"/>
      </rPr>
      <t xml:space="preserve"> </t>
    </r>
    <r>
      <rPr>
        <sz val="9"/>
        <rFont val="Arial"/>
        <family val="2"/>
        <charset val="204"/>
      </rPr>
      <t>(Ультрараннеспелый  41-43 дн. откр. грунт)</t>
    </r>
  </si>
  <si>
    <r>
      <t xml:space="preserve"> Без пчёл F1 </t>
    </r>
    <r>
      <rPr>
        <sz val="9"/>
        <rFont val="Arial"/>
        <family val="2"/>
        <charset val="204"/>
      </rPr>
      <t>, 10шт.,смесь (Скороспелый 38-42дн, универс.грунт)</t>
    </r>
  </si>
  <si>
    <r>
      <t xml:space="preserve"> Внученька F1  </t>
    </r>
    <r>
      <rPr>
        <sz val="9"/>
        <rFont val="Arial"/>
        <family val="2"/>
        <charset val="204"/>
      </rPr>
      <t>10 шт. (Раннеспелый 45-50 дн,)</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</si>
  <si>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</si>
  <si>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Дамские пальчики  F1 </t>
    </r>
    <r>
      <rPr>
        <sz val="9"/>
        <rFont val="Arial"/>
        <family val="2"/>
        <charset val="204"/>
      </rPr>
      <t>10 шт.(Скороспелый 40-43 дн)</t>
    </r>
  </si>
  <si>
    <r>
      <rPr>
        <b/>
        <sz val="9"/>
        <rFont val="Arial"/>
        <family val="2"/>
        <charset val="204"/>
      </rPr>
      <t>Домашние соления</t>
    </r>
    <r>
      <rPr>
        <sz val="9"/>
        <rFont val="Arial"/>
        <family val="2"/>
        <charset val="204"/>
      </rPr>
      <t xml:space="preserve">  20шт. (Раннеспелый 46-50 дн,универс.грунт)</t>
    </r>
  </si>
  <si>
    <r>
      <t xml:space="preserve"> Засолыч F1</t>
    </r>
    <r>
      <rPr>
        <sz val="9"/>
        <rFont val="Arial Cyr"/>
        <charset val="204"/>
      </rPr>
      <t xml:space="preserve"> 10 шт.(Раннеспелый  40-45 дн)</t>
    </r>
  </si>
  <si>
    <r>
      <t xml:space="preserve"> </t>
    </r>
    <r>
      <rPr>
        <b/>
        <sz val="9"/>
        <rFont val="Arial"/>
        <family val="2"/>
        <charset val="204"/>
      </rPr>
      <t xml:space="preserve">Кураж F1 </t>
    </r>
    <r>
      <rPr>
        <sz val="9"/>
        <rFont val="Arial"/>
        <family val="2"/>
        <charset val="204"/>
      </rPr>
      <t>; серия 1+1; 20 шт (Раннеспелый 36-44 , плён. тепл.)</t>
    </r>
  </si>
  <si>
    <r>
      <t xml:space="preserve"> </t>
    </r>
    <r>
      <rPr>
        <b/>
        <sz val="9"/>
        <rFont val="Arial"/>
        <family val="2"/>
        <charset val="204"/>
      </rPr>
      <t>Мурашка F1</t>
    </r>
    <r>
      <rPr>
        <sz val="9"/>
        <rFont val="Arial"/>
        <family val="2"/>
        <charset val="204"/>
      </rPr>
      <t xml:space="preserve"> серия 1+1; 20 шт. (Скороспелый 43-48 дн,универс. грунт)</t>
    </r>
  </si>
  <si>
    <r>
      <t xml:space="preserve">Арбуз </t>
    </r>
    <r>
      <rPr>
        <b/>
        <sz val="9"/>
        <rFont val="Arial"/>
        <family val="2"/>
        <charset val="204"/>
      </rPr>
      <t xml:space="preserve">Лунный </t>
    </r>
    <r>
      <rPr>
        <sz val="9"/>
        <rFont val="Arial"/>
        <family val="2"/>
        <charset val="204"/>
      </rPr>
      <t>5 шт. с жёлтой мякотью (</t>
    </r>
    <r>
      <rPr>
        <b/>
        <sz val="9"/>
        <rFont val="Arial"/>
        <family val="2"/>
        <charset val="204"/>
      </rPr>
      <t xml:space="preserve"> </t>
    </r>
    <r>
      <rPr>
        <sz val="9"/>
        <rFont val="Arial"/>
        <family val="2"/>
        <charset val="204"/>
      </rPr>
      <t>Раннеспелый 70-90 дн.)</t>
    </r>
  </si>
  <si>
    <r>
      <t xml:space="preserve">Арбуз </t>
    </r>
    <r>
      <rPr>
        <b/>
        <sz val="9"/>
        <rFont val="Arial"/>
        <family val="2"/>
        <charset val="204"/>
      </rPr>
      <t xml:space="preserve">Солнцедар </t>
    </r>
    <r>
      <rPr>
        <sz val="9"/>
        <rFont val="Arial"/>
        <family val="2"/>
        <charset val="204"/>
      </rPr>
      <t>1г (Ультроскороспелый 67-73 дн.)</t>
    </r>
  </si>
  <si>
    <r>
      <t xml:space="preserve">Фасоль </t>
    </r>
    <r>
      <rPr>
        <b/>
        <sz val="9"/>
        <rFont val="Arial"/>
        <family val="2"/>
        <charset val="204"/>
      </rPr>
      <t>Октава</t>
    </r>
    <r>
      <rPr>
        <sz val="9"/>
        <rFont val="Arial"/>
        <family val="2"/>
        <charset val="204"/>
      </rPr>
      <t>, 5г.(бел., куст.)(спарж) (Раннеспелый до 50дн.)</t>
    </r>
  </si>
  <si>
    <r>
      <t xml:space="preserve"> </t>
    </r>
    <r>
      <rPr>
        <b/>
        <sz val="9"/>
        <rFont val="Arial"/>
        <family val="2"/>
        <charset val="204"/>
      </rPr>
      <t xml:space="preserve">Саша </t>
    </r>
    <r>
      <rPr>
        <sz val="9"/>
        <rFont val="Arial"/>
        <family val="2"/>
        <charset val="204"/>
      </rPr>
      <t>1,0 г (Раннеспелый 30-40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</si>
  <si>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</si>
  <si>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 xml:space="preserve">Каротель F1 </t>
    </r>
    <r>
      <rPr>
        <sz val="9"/>
        <rFont val="Arial"/>
        <family val="2"/>
        <charset val="204"/>
      </rPr>
      <t>1г.автор. (среднеранний 77-95 дн.) плетистого типа</t>
    </r>
  </si>
  <si>
    <r>
      <t xml:space="preserve"> </t>
    </r>
    <r>
      <rPr>
        <b/>
        <sz val="9"/>
        <rFont val="Arial"/>
        <family val="2"/>
        <charset val="204"/>
      </rPr>
      <t xml:space="preserve">Черный красавец </t>
    </r>
    <r>
      <rPr>
        <sz val="9"/>
        <rFont val="Arial"/>
        <family val="2"/>
        <charset val="204"/>
      </rPr>
      <t xml:space="preserve"> 2,0г  (Раннеспелый 40-45 дн) </t>
    </r>
  </si>
  <si>
    <r>
      <t>белокоч.</t>
    </r>
    <r>
      <rPr>
        <b/>
        <sz val="9"/>
        <rFont val="Arial"/>
        <family val="2"/>
        <charset val="204"/>
      </rPr>
      <t xml:space="preserve"> Июньская</t>
    </r>
    <r>
      <rPr>
        <sz val="9"/>
        <rFont val="Arial"/>
        <family val="2"/>
        <charset val="204"/>
      </rPr>
      <t xml:space="preserve">  1,5 г. Уд.сем. сем.больше (Раннеспелый 117 дн) </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</si>
  <si>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</si>
  <si>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r>
      <t xml:space="preserve">Улыбка тёщи </t>
    </r>
    <r>
      <rPr>
        <sz val="9"/>
        <rFont val="Arial"/>
        <family val="2"/>
        <charset val="204"/>
      </rPr>
      <t>0,3г.острый, смесь(Раннеспелый  100-110 дн., )</t>
    </r>
  </si>
  <si>
    <r>
      <t xml:space="preserve">Щучий хвост </t>
    </r>
    <r>
      <rPr>
        <sz val="9"/>
        <rFont val="Arial"/>
        <family val="2"/>
        <charset val="204"/>
      </rPr>
      <t>20 шт.,острый (Раннеспелый  105-110 дн., красный)</t>
    </r>
  </si>
  <si>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</si>
  <si>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 xml:space="preserve">Наполитано </t>
    </r>
    <r>
      <rPr>
        <sz val="9"/>
        <rFont val="Arial"/>
        <family val="2"/>
        <charset val="204"/>
      </rPr>
      <t>, 0,3г (Среднеспелый, молод.зелень 30-35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</si>
  <si>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</si>
  <si>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</si>
  <si>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</si>
  <si>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Скакун 10 г</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</si>
  <si>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</si>
  <si>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</si>
  <si>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</si>
  <si>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Редис </t>
    </r>
    <r>
      <rPr>
        <b/>
        <sz val="9"/>
        <rFont val="Arial"/>
        <family val="2"/>
        <charset val="204"/>
      </rPr>
      <t xml:space="preserve">Алёшка F 1 </t>
    </r>
    <r>
      <rPr>
        <sz val="9"/>
        <rFont val="Arial"/>
        <family val="2"/>
        <charset val="204"/>
      </rPr>
      <t>, 1г. (Ультраскороспелый  16-18 дн)</t>
    </r>
  </si>
  <si>
    <r>
      <t xml:space="preserve">Редис </t>
    </r>
    <r>
      <rPr>
        <b/>
        <sz val="9"/>
        <rFont val="Arial"/>
        <family val="2"/>
        <charset val="204"/>
      </rPr>
      <t>Селеста F 1</t>
    </r>
    <r>
      <rPr>
        <sz val="9"/>
        <rFont val="Arial"/>
        <family val="2"/>
        <charset val="204"/>
      </rPr>
      <t xml:space="preserve"> , 0,5г. (Раннеспелый  18-20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</si>
  <si>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</si>
  <si>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</si>
  <si>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</si>
  <si>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r>
      <t xml:space="preserve"> </t>
    </r>
    <r>
      <rPr>
        <b/>
        <sz val="9"/>
        <rFont val="Arial"/>
        <family val="2"/>
        <charset val="204"/>
      </rPr>
      <t xml:space="preserve">Гейзер </t>
    </r>
    <r>
      <rPr>
        <sz val="9"/>
        <rFont val="Arial"/>
        <family val="2"/>
        <charset val="204"/>
      </rPr>
      <t>серия 1+1; 1,0 г зелёный, крупно листовой (Среднеспелый 60-65 дн)</t>
    </r>
  </si>
  <si>
    <r>
      <t xml:space="preserve"> </t>
    </r>
    <r>
      <rPr>
        <b/>
        <sz val="9"/>
        <rFont val="Arial"/>
        <family val="2"/>
        <charset val="204"/>
      </rPr>
      <t xml:space="preserve">Гранд </t>
    </r>
    <r>
      <rPr>
        <sz val="9"/>
        <rFont val="Arial"/>
        <family val="2"/>
        <charset val="204"/>
      </rPr>
      <t>0,5г.,зелёный, листовой (Раннесп. 30-40дн)</t>
    </r>
  </si>
  <si>
    <r>
      <t xml:space="preserve"> </t>
    </r>
    <r>
      <rPr>
        <b/>
        <sz val="9"/>
        <rFont val="Arial"/>
        <family val="2"/>
        <charset val="204"/>
      </rPr>
      <t xml:space="preserve">Азарт </t>
    </r>
    <r>
      <rPr>
        <sz val="9"/>
        <rFont val="Arial"/>
        <family val="2"/>
        <charset val="204"/>
      </rPr>
      <t>0,5г. зелёный,полукочанный (Среднеспелый 50 дн)</t>
    </r>
  </si>
  <si>
    <r>
      <t xml:space="preserve"> </t>
    </r>
    <r>
      <rPr>
        <b/>
        <sz val="9"/>
        <rFont val="Arial"/>
        <family val="2"/>
        <charset val="204"/>
      </rPr>
      <t xml:space="preserve">Айсберг </t>
    </r>
    <r>
      <rPr>
        <sz val="9"/>
        <rFont val="Arial"/>
        <family val="2"/>
        <charset val="204"/>
      </rPr>
      <t>0,5г.,зелёный, кочанный (Среднеспелый 50-60 дн)</t>
    </r>
  </si>
  <si>
    <r>
      <t xml:space="preserve"> </t>
    </r>
    <r>
      <rPr>
        <b/>
        <sz val="9"/>
        <rFont val="Arial"/>
        <family val="2"/>
        <charset val="204"/>
      </rPr>
      <t>Дубрава</t>
    </r>
    <r>
      <rPr>
        <sz val="9"/>
        <rFont val="Arial"/>
        <family val="2"/>
        <charset val="204"/>
      </rPr>
      <t xml:space="preserve"> серия 1+1; 1,0 г свет.-зелен., листов., маслян-й  (Среднеспел.60-65 дн)</t>
    </r>
  </si>
  <si>
    <r>
      <t xml:space="preserve"> </t>
    </r>
    <r>
      <rPr>
        <b/>
        <sz val="9"/>
        <rFont val="Arial"/>
        <family val="2"/>
        <charset val="204"/>
      </rPr>
      <t>Ералаш</t>
    </r>
    <r>
      <rPr>
        <sz val="9"/>
        <rFont val="Arial"/>
        <family val="2"/>
        <charset val="204"/>
      </rPr>
      <t xml:space="preserve"> серия 1+1;  1,0г., зеленый, листовой  (Среднеранний 50-55 дн)</t>
    </r>
  </si>
  <si>
    <r>
      <t xml:space="preserve"> Озорник </t>
    </r>
    <r>
      <rPr>
        <sz val="9"/>
        <rFont val="Arial"/>
        <family val="2"/>
        <charset val="204"/>
      </rPr>
      <t>0,5 г листов.,зелён, сильноволнист. (Раннесп. 39-43 дн)</t>
    </r>
  </si>
  <si>
    <r>
      <t xml:space="preserve"> </t>
    </r>
    <r>
      <rPr>
        <b/>
        <sz val="9"/>
        <rFont val="Arial"/>
        <family val="2"/>
        <charset val="204"/>
      </rPr>
      <t>Кучерявец Одесский</t>
    </r>
    <r>
      <rPr>
        <sz val="9"/>
        <rFont val="Arial"/>
        <family val="2"/>
        <charset val="204"/>
      </rPr>
      <t xml:space="preserve"> 1,0г, зелён., полукочанныйй, (Среднеспелый 45-50 дн)</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</si>
  <si>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</si>
  <si>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</si>
  <si>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</si>
  <si>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</si>
  <si>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</si>
  <si>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Винегрет </t>
    </r>
    <r>
      <rPr>
        <sz val="9"/>
        <rFont val="Arial"/>
        <family val="2"/>
        <charset val="204"/>
      </rPr>
      <t>5,0г. двойная грамовка (Среднеспелый до 130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</si>
  <si>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</si>
  <si>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</si>
  <si>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t>
    </r>
    <r>
      <rPr>
        <b/>
        <sz val="9"/>
        <rFont val="Arial"/>
        <family val="2"/>
        <charset val="204"/>
      </rPr>
      <t>Цилиндра</t>
    </r>
    <r>
      <rPr>
        <sz val="9"/>
        <rFont val="Arial"/>
        <family val="2"/>
        <charset val="204"/>
      </rPr>
      <t xml:space="preserve"> 5,0г.двойная грамовка (Среднеспел. 120-130 дн) </t>
    </r>
    <r>
      <rPr>
        <i/>
        <sz val="9"/>
        <color rgb="FFC00000"/>
        <rFont val="Arial"/>
        <family val="2"/>
        <charset val="204"/>
      </rPr>
      <t>корнеплод цилиндр.</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</si>
  <si>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</si>
  <si>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Эккендорфская </t>
    </r>
    <r>
      <rPr>
        <sz val="9"/>
        <rFont val="Arial"/>
        <family val="2"/>
        <charset val="204"/>
      </rPr>
      <t>серия1+1; 20,0г. жёлтая кормовая,(Среднеспелый 100-110 дн)</t>
    </r>
  </si>
  <si>
    <r>
      <t xml:space="preserve"> Наоми </t>
    </r>
    <r>
      <rPr>
        <sz val="9"/>
        <rFont val="Arial"/>
        <family val="2"/>
        <charset val="204"/>
      </rPr>
      <t xml:space="preserve">2,0г.  (Раннеспелый 85-95 дн) </t>
    </r>
  </si>
  <si>
    <r>
      <t xml:space="preserve">Большая мамочка </t>
    </r>
    <r>
      <rPr>
        <sz val="9"/>
        <rFont val="Arial"/>
        <family val="2"/>
        <charset val="204"/>
      </rPr>
      <t>серия1+1; 0,1г. (Ранний 85-95 дн. низкорослый)</t>
    </r>
  </si>
  <si>
    <r>
      <t xml:space="preserve"> </t>
    </r>
    <r>
      <rPr>
        <b/>
        <sz val="9"/>
        <rFont val="Arial"/>
        <family val="2"/>
      </rPr>
      <t xml:space="preserve">Детская сладость </t>
    </r>
    <r>
      <rPr>
        <sz val="9"/>
        <rFont val="Arial"/>
        <family val="2"/>
      </rPr>
      <t>0,05г (Суперранний 80-85 дн, куст 50-60см, открытый грунт)</t>
    </r>
  </si>
  <si>
    <r>
      <t xml:space="preserve"> </t>
    </r>
    <r>
      <rPr>
        <b/>
        <sz val="9"/>
        <rFont val="Arial"/>
        <family val="2"/>
      </rPr>
      <t xml:space="preserve">Дружок F1 </t>
    </r>
    <r>
      <rPr>
        <sz val="9"/>
        <rFont val="Arial"/>
        <family val="2"/>
      </rPr>
      <t xml:space="preserve"> </t>
    </r>
    <r>
      <rPr>
        <sz val="8"/>
        <rFont val="Arial"/>
        <family val="2"/>
        <charset val="204"/>
      </rPr>
      <t>12</t>
    </r>
    <r>
      <rPr>
        <sz val="9"/>
        <rFont val="Arial"/>
        <family val="2"/>
      </rPr>
      <t xml:space="preserve"> шт.автор. (Скороспел. 90-95 дн, куст до 70см, закр.и откр. грунт)</t>
    </r>
  </si>
  <si>
    <r>
      <t xml:space="preserve"> Хурма</t>
    </r>
    <r>
      <rPr>
        <sz val="9"/>
        <rFont val="Arial"/>
        <family val="2"/>
      </rPr>
      <t>, 0,1т.(Среднеспелый 110-115 дн, куст70-100см,детерм.,унив.гр,)</t>
    </r>
  </si>
  <si>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</si>
  <si>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Негритёнок F1 </t>
    </r>
    <r>
      <rPr>
        <sz val="9"/>
        <rFont val="Arial"/>
        <family val="2"/>
        <charset val="204"/>
      </rPr>
      <t>20 шт. (Средеспелый 120-130 дн.,индетерминант, куст до 200см.)</t>
    </r>
  </si>
  <si>
    <r>
      <t xml:space="preserve"> Перцевидный гигант </t>
    </r>
    <r>
      <rPr>
        <sz val="9"/>
        <rFont val="Arial"/>
        <family val="2"/>
        <charset val="204"/>
      </rPr>
      <t>0,1 г.. (Среднеспелый  111-115 дн., теплич. и откр. Грунт)</t>
    </r>
  </si>
  <si>
    <r>
      <t xml:space="preserve">Алёшка  F1  </t>
    </r>
    <r>
      <rPr>
        <sz val="9"/>
        <rFont val="Arial"/>
        <family val="2"/>
        <charset val="204"/>
      </rPr>
      <t xml:space="preserve">10 шт. (Раннесп. 90 -95 дн,детерм. 110-120 см,закр.и откр.гр. ) </t>
    </r>
  </si>
  <si>
    <r>
      <t xml:space="preserve">Винтаж Вайн </t>
    </r>
    <r>
      <rPr>
        <sz val="9"/>
        <rFont val="Arial"/>
        <family val="2"/>
        <charset val="204"/>
      </rPr>
      <t xml:space="preserve"> 0,2г.(Среднесп.110-120 дн,детерм. до 160см,универс)</t>
    </r>
  </si>
  <si>
    <r>
      <t>Верлиока F1</t>
    </r>
    <r>
      <rPr>
        <sz val="9"/>
        <rFont val="Arial"/>
        <family val="2"/>
        <charset val="204"/>
      </rPr>
      <t xml:space="preserve"> </t>
    </r>
    <r>
      <rPr>
        <sz val="8.5"/>
        <rFont val="Arial"/>
        <family val="2"/>
        <charset val="204"/>
      </rPr>
      <t xml:space="preserve">серия 1+1 24 шт </t>
    </r>
    <r>
      <rPr>
        <sz val="9"/>
        <rFont val="Arial"/>
        <family val="2"/>
        <charset val="204"/>
      </rPr>
      <t>(Раннеспел. 101-105 дн, куст100-105см, теплич.)</t>
    </r>
  </si>
  <si>
    <r>
      <t xml:space="preserve"> Де барао  </t>
    </r>
    <r>
      <rPr>
        <sz val="9"/>
        <rFont val="Arial"/>
        <family val="2"/>
        <charset val="204"/>
      </rPr>
      <t>20 шт. (среднепозднее 110-125 дн,индетерм.теплич.)</t>
    </r>
  </si>
  <si>
    <r>
      <t xml:space="preserve"> Девичьи сердечки </t>
    </r>
    <r>
      <rPr>
        <sz val="9"/>
        <rFont val="Arial"/>
        <family val="2"/>
        <charset val="204"/>
      </rPr>
      <t>20 шт (среднеспел. 111-115 дн, до 2 м,индетерм.,теплич)</t>
    </r>
  </si>
  <si>
    <r>
      <t xml:space="preserve">Денежный мешок </t>
    </r>
    <r>
      <rPr>
        <sz val="9"/>
        <rFont val="Arial"/>
        <family val="2"/>
        <charset val="204"/>
      </rPr>
      <t>,20шт.(Раннесп.90-100 дн,индетерм. до 180см,универс.)</t>
    </r>
  </si>
  <si>
    <r>
      <t xml:space="preserve">Добрая фея F1  </t>
    </r>
    <r>
      <rPr>
        <sz val="9"/>
        <rFont val="Arial"/>
        <family val="2"/>
        <charset val="204"/>
      </rPr>
      <t>,15шт.(Ультроран. 95-105 дн.,детерм.,закр.и откр.гр..)</t>
    </r>
  </si>
  <si>
    <r>
      <t xml:space="preserve"> </t>
    </r>
    <r>
      <rPr>
        <b/>
        <sz val="9"/>
        <rFont val="Arial"/>
        <family val="2"/>
        <charset val="204"/>
      </rPr>
      <t>Золотой дождь</t>
    </r>
    <r>
      <rPr>
        <sz val="9"/>
        <rFont val="Arial"/>
        <family val="2"/>
        <charset val="204"/>
      </rPr>
      <t>;  0,2 г.(среднеранний 110-112дн. индотерм.,теплич.,жёлтые)</t>
    </r>
  </si>
  <si>
    <r>
      <t xml:space="preserve">Медовый эль </t>
    </r>
    <r>
      <rPr>
        <sz val="9"/>
        <rFont val="Arial"/>
        <family val="2"/>
        <charset val="204"/>
      </rPr>
      <t>0,2 г</t>
    </r>
    <r>
      <rPr>
        <b/>
        <sz val="9"/>
        <rFont val="Arial"/>
        <family val="2"/>
        <charset val="204"/>
      </rPr>
      <t xml:space="preserve">. </t>
    </r>
    <r>
      <rPr>
        <sz val="9"/>
        <rFont val="Arial"/>
        <family val="2"/>
        <charset val="204"/>
      </rPr>
      <t>(Средеспелый 115-120 дн.,индетерм, куст до 200см.,оранж)</t>
    </r>
  </si>
  <si>
    <r>
      <t xml:space="preserve">Наполеон F1 </t>
    </r>
    <r>
      <rPr>
        <sz val="9"/>
        <rFont val="Arial"/>
        <family val="2"/>
        <charset val="204"/>
      </rPr>
      <t xml:space="preserve">10 шт. (Раннеспелый 103-108 дн.,индетерм, куст до 200см.,унив.гр.) </t>
    </r>
  </si>
  <si>
    <r>
      <t xml:space="preserve"> Пожарский F1</t>
    </r>
    <r>
      <rPr>
        <sz val="9"/>
        <rFont val="Arial"/>
        <family val="2"/>
      </rPr>
      <t xml:space="preserve"> 10 шт.(Ультроранний  85-90 дн, детерм.,куст до 70-80см)</t>
    </r>
  </si>
  <si>
    <r>
      <t xml:space="preserve"> Червонец F1</t>
    </r>
    <r>
      <rPr>
        <sz val="9"/>
        <rFont val="Arial"/>
        <family val="2"/>
      </rPr>
      <t xml:space="preserve"> 15 шт.( Скоросп. 90-95 дн, куст 70-80см, унив.грунт, жёлтый)</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</si>
  <si>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</si>
  <si>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Грошик</t>
    </r>
    <r>
      <rPr>
        <sz val="9"/>
        <rFont val="Arial"/>
        <family val="2"/>
        <charset val="204"/>
      </rPr>
      <t>,1,0 г (Ультроранний 35-38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</si>
  <si>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</si>
  <si>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Кукуруза сахарная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</si>
  <si>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</si>
  <si>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 Лаванда декоративная  </t>
    </r>
    <r>
      <rPr>
        <b/>
        <sz val="9"/>
        <rFont val="Arial"/>
        <family val="2"/>
        <charset val="204"/>
      </rPr>
      <t xml:space="preserve">Легенда Прованса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</si>
  <si>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</si>
  <si>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Мелисса лекарственная </t>
    </r>
    <r>
      <rPr>
        <b/>
        <sz val="9"/>
        <rFont val="Arial"/>
        <family val="2"/>
        <charset val="204"/>
      </rPr>
      <t>Пчёлка</t>
    </r>
    <r>
      <rPr>
        <sz val="9"/>
        <rFont val="Arial"/>
        <family val="2"/>
        <charset val="204"/>
      </rPr>
      <t xml:space="preserve">  0,1 г </t>
    </r>
  </si>
  <si>
    <r>
      <t xml:space="preserve">Мята  </t>
    </r>
    <r>
      <rPr>
        <b/>
        <sz val="10"/>
        <rFont val="Times New Roman"/>
        <family val="1"/>
        <charset val="204"/>
      </rPr>
      <t xml:space="preserve">Карамелька </t>
    </r>
    <r>
      <rPr>
        <sz val="10"/>
        <rFont val="Times New Roman"/>
        <family val="1"/>
        <charset val="204"/>
      </rPr>
      <t>0,05 г.</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</si>
  <si>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</si>
  <si>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</si>
  <si>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</si>
  <si>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</si>
  <si>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r>
      <t xml:space="preserve">Тимьян овощной </t>
    </r>
    <r>
      <rPr>
        <b/>
        <sz val="9"/>
        <rFont val="Arial"/>
        <family val="2"/>
        <charset val="204"/>
      </rPr>
      <t xml:space="preserve">Медовый аромат </t>
    </r>
    <r>
      <rPr>
        <sz val="9"/>
        <rFont val="Arial"/>
        <family val="2"/>
        <charset val="204"/>
      </rPr>
      <t>0,2 г. ( отличный медонос)</t>
    </r>
  </si>
  <si>
    <r>
      <t xml:space="preserve">Капуста белокоч. </t>
    </r>
    <r>
      <rPr>
        <b/>
        <sz val="9"/>
        <rFont val="Arial"/>
        <family val="2"/>
        <charset val="204"/>
      </rPr>
      <t xml:space="preserve">Подарок </t>
    </r>
    <r>
      <rPr>
        <sz val="9"/>
        <rFont val="Arial"/>
        <family val="2"/>
      </rPr>
      <t>25,0г. (описание см. выше)</t>
    </r>
  </si>
  <si>
    <r>
      <t xml:space="preserve">Редис </t>
    </r>
    <r>
      <rPr>
        <b/>
        <sz val="9"/>
        <rFont val="Arial"/>
        <family val="2"/>
        <charset val="204"/>
      </rPr>
      <t>Французский завтрак</t>
    </r>
    <r>
      <rPr>
        <sz val="9"/>
        <rFont val="Arial"/>
        <family val="2"/>
      </rPr>
      <t xml:space="preserve"> 25,0 г. (описание см. выше)</t>
    </r>
  </si>
  <si>
    <r>
      <t xml:space="preserve">Огурец  </t>
    </r>
    <r>
      <rPr>
        <b/>
        <sz val="9"/>
        <rFont val="Arial"/>
        <family val="2"/>
        <charset val="204"/>
      </rPr>
      <t xml:space="preserve">Мурашка F1 </t>
    </r>
    <r>
      <rPr>
        <sz val="9"/>
        <rFont val="Arial"/>
        <family val="2"/>
        <charset val="204"/>
      </rPr>
      <t>100 шт.(описание см. выше)</t>
    </r>
  </si>
  <si>
    <r>
      <t xml:space="preserve">Баклажан </t>
    </r>
    <r>
      <rPr>
        <b/>
        <sz val="9"/>
        <rFont val="Arial"/>
        <family val="2"/>
        <charset val="204"/>
      </rPr>
      <t xml:space="preserve">Дракоша </t>
    </r>
    <r>
      <rPr>
        <sz val="9"/>
        <rFont val="Arial"/>
        <family val="2"/>
        <charset val="204"/>
      </rPr>
      <t>,0,3 г.</t>
    </r>
  </si>
  <si>
    <r>
      <t xml:space="preserve">Баклажан </t>
    </r>
    <r>
      <rPr>
        <b/>
        <sz val="9"/>
        <rFont val="Arial"/>
        <family val="2"/>
        <charset val="204"/>
      </rPr>
      <t xml:space="preserve">Мишутка </t>
    </r>
    <r>
      <rPr>
        <sz val="9"/>
        <rFont val="Arial"/>
        <family val="2"/>
        <charset val="204"/>
      </rPr>
      <t>,0,3 г.</t>
    </r>
  </si>
  <si>
    <r>
      <t xml:space="preserve">Баклажан </t>
    </r>
    <r>
      <rPr>
        <b/>
        <sz val="9"/>
        <rFont val="Arial"/>
        <family val="2"/>
        <charset val="204"/>
      </rPr>
      <t xml:space="preserve">Мурзик </t>
    </r>
    <r>
      <rPr>
        <sz val="9"/>
        <rFont val="Arial"/>
        <family val="2"/>
        <charset val="204"/>
      </rPr>
      <t>,0,3 г.</t>
    </r>
  </si>
  <si>
    <r>
      <t xml:space="preserve">Кресс-салат  </t>
    </r>
    <r>
      <rPr>
        <b/>
        <sz val="9"/>
        <rFont val="Arial"/>
        <family val="2"/>
        <charset val="204"/>
      </rPr>
      <t xml:space="preserve">Ванька кучерявый  </t>
    </r>
    <r>
      <rPr>
        <sz val="9"/>
        <rFont val="Arial"/>
        <family val="2"/>
        <charset val="204"/>
      </rPr>
      <t>1,0 г.</t>
    </r>
  </si>
  <si>
    <r>
      <t xml:space="preserve">Арбуз </t>
    </r>
    <r>
      <rPr>
        <b/>
        <sz val="9"/>
        <rFont val="Arial"/>
        <family val="2"/>
        <charset val="204"/>
      </rPr>
      <t xml:space="preserve">Экспресс F 1  </t>
    </r>
    <r>
      <rPr>
        <sz val="9"/>
        <rFont val="Arial"/>
        <family val="2"/>
        <charset val="204"/>
      </rPr>
      <t>1гавтор. (Раннеспелый 70-85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</si>
  <si>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</si>
  <si>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кольраби </t>
    </r>
    <r>
      <rPr>
        <b/>
        <sz val="9"/>
        <rFont val="Arial"/>
        <family val="2"/>
        <charset val="204"/>
      </rPr>
      <t xml:space="preserve">Белый гигант </t>
    </r>
    <r>
      <rPr>
        <sz val="9"/>
        <rFont val="Arial"/>
        <family val="2"/>
        <charset val="204"/>
      </rPr>
      <t>0,3г.(Позднеспелый до 100 дн.)</t>
    </r>
  </si>
  <si>
    <r>
      <t xml:space="preserve">Лук на перо </t>
    </r>
    <r>
      <rPr>
        <b/>
        <sz val="9"/>
        <rFont val="Arial"/>
        <family val="2"/>
        <charset val="204"/>
      </rPr>
      <t xml:space="preserve">Стрелы Амура </t>
    </r>
    <r>
      <rPr>
        <sz val="9"/>
        <rFont val="Arial"/>
        <family val="2"/>
        <charset val="204"/>
      </rPr>
      <t>0,3г. (Раннеспелый)</t>
    </r>
  </si>
  <si>
    <r>
      <t xml:space="preserve"> Осенний король</t>
    </r>
    <r>
      <rPr>
        <sz val="9"/>
        <rFont val="Arial"/>
        <family val="2"/>
        <charset val="204"/>
      </rPr>
      <t xml:space="preserve">   (на ленте 8 м)   (Среднеспелый 110-1115 дн)</t>
    </r>
  </si>
  <si>
    <r>
      <t xml:space="preserve">Бычье сердце оранжевое </t>
    </r>
    <r>
      <rPr>
        <sz val="9"/>
        <rFont val="Arial"/>
        <family val="2"/>
        <charset val="204"/>
      </rPr>
      <t>0,1г.(Среднесп.115-130 дн,индодетерм.,до 2м, унив.)</t>
    </r>
  </si>
  <si>
    <r>
      <t xml:space="preserve">Свекла   </t>
    </r>
    <r>
      <rPr>
        <b/>
        <sz val="9"/>
        <rFont val="Arial"/>
        <family val="2"/>
        <charset val="204"/>
      </rPr>
      <t xml:space="preserve">Кардиал F1  </t>
    </r>
    <r>
      <rPr>
        <sz val="9"/>
        <rFont val="Arial"/>
        <family val="2"/>
        <charset val="204"/>
      </rPr>
      <t>1,0 г.(Саката)</t>
    </r>
  </si>
  <si>
    <r>
      <t xml:space="preserve">Свекла   </t>
    </r>
    <r>
      <rPr>
        <b/>
        <sz val="9"/>
        <rFont val="Arial"/>
        <family val="2"/>
        <charset val="204"/>
      </rPr>
      <t xml:space="preserve">Игл F1  </t>
    </r>
    <r>
      <rPr>
        <sz val="9"/>
        <rFont val="Arial"/>
        <family val="2"/>
        <charset val="204"/>
      </rPr>
      <t>1,0 г.(Саката)</t>
    </r>
  </si>
  <si>
    <r>
      <t xml:space="preserve">Томат  </t>
    </r>
    <r>
      <rPr>
        <b/>
        <sz val="9"/>
        <rFont val="Arial"/>
        <family val="2"/>
        <charset val="204"/>
      </rPr>
      <t xml:space="preserve">Коразон F1  </t>
    </r>
    <r>
      <rPr>
        <sz val="9"/>
        <rFont val="Arial"/>
        <family val="2"/>
        <charset val="204"/>
      </rPr>
      <t>7 шт.(Среднеспел. 110-115 дн, индетерминант., теплич.)</t>
    </r>
  </si>
  <si>
    <r>
      <t xml:space="preserve">Фасоль овощная </t>
    </r>
    <r>
      <rPr>
        <b/>
        <sz val="9"/>
        <rFont val="Arial"/>
        <family val="2"/>
        <charset val="204"/>
      </rPr>
      <t>Маска</t>
    </r>
    <r>
      <rPr>
        <sz val="9"/>
        <rFont val="Arial"/>
        <family val="2"/>
        <charset val="204"/>
      </rPr>
      <t xml:space="preserve"> 5г. (бел.) (спарж. куст до 60 см.) (Среднесп. 65-70 дн.)</t>
    </r>
  </si>
  <si>
    <r>
      <t xml:space="preserve">Фасоль овощная </t>
    </r>
    <r>
      <rPr>
        <b/>
        <sz val="9"/>
        <rFont val="Arial"/>
        <family val="2"/>
        <charset val="204"/>
      </rPr>
      <t>Кружевница</t>
    </r>
    <r>
      <rPr>
        <sz val="9"/>
        <rFont val="Arial"/>
        <family val="2"/>
        <charset val="204"/>
      </rPr>
      <t xml:space="preserve"> 5г. (бел.,вьющ) (спарж) (Среднеп. до 85 дн.)</t>
    </r>
  </si>
  <si>
    <r>
      <t xml:space="preserve">Щавель  </t>
    </r>
    <r>
      <rPr>
        <b/>
        <sz val="9"/>
        <rFont val="Arial"/>
        <family val="2"/>
        <charset val="204"/>
      </rPr>
      <t xml:space="preserve">Крупнолистный </t>
    </r>
    <r>
      <rPr>
        <sz val="9"/>
        <rFont val="Arial"/>
        <family val="2"/>
        <charset val="204"/>
      </rPr>
      <t xml:space="preserve">0,5г.  (Раннеспелый  46-52 дн) </t>
    </r>
  </si>
  <si>
    <r>
      <t xml:space="preserve">Петрушка кудрявая </t>
    </r>
    <r>
      <rPr>
        <b/>
        <sz val="9"/>
        <rFont val="Arial"/>
        <family val="2"/>
        <charset val="204"/>
      </rPr>
      <t>Мооскраузе 2</t>
    </r>
    <r>
      <rPr>
        <sz val="9"/>
        <rFont val="Arial"/>
        <family val="2"/>
        <charset val="204"/>
      </rPr>
      <t xml:space="preserve"> ; 4,0 г (Раннеспелый 65 - 70 дн)</t>
    </r>
  </si>
  <si>
    <r>
      <t xml:space="preserve">Редис </t>
    </r>
    <r>
      <rPr>
        <b/>
        <sz val="9"/>
        <rFont val="Arial"/>
        <family val="2"/>
        <charset val="204"/>
      </rPr>
      <t>Ледяная сосулька</t>
    </r>
    <r>
      <rPr>
        <sz val="9"/>
        <rFont val="Arial"/>
        <family val="2"/>
        <charset val="204"/>
      </rPr>
      <t xml:space="preserve"> 3,0г.,пакет Лидер (Среднеспелый  25-30 дн) белый</t>
    </r>
  </si>
  <si>
    <r>
      <t xml:space="preserve">                                      Распродажа   семян  срок   реализации  12.2023    Скидка - </t>
    </r>
    <r>
      <rPr>
        <b/>
        <sz val="20"/>
        <color rgb="FFC00000"/>
        <rFont val="Times New Roman"/>
        <family val="1"/>
        <charset val="204"/>
      </rPr>
      <t xml:space="preserve">50% </t>
    </r>
  </si>
  <si>
    <r>
      <t xml:space="preserve">Арбуз </t>
    </r>
    <r>
      <rPr>
        <b/>
        <sz val="9"/>
        <rFont val="Arial"/>
        <family val="2"/>
        <charset val="204"/>
      </rPr>
      <t xml:space="preserve">Астраханский </t>
    </r>
    <r>
      <rPr>
        <sz val="9"/>
        <rFont val="Arial"/>
        <family val="2"/>
        <charset val="204"/>
      </rPr>
      <t>2г , Уд. сем.(Среднеспелый 70-81 дн.))</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</si>
  <si>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</si>
  <si>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</si>
  <si>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</si>
  <si>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 белокоч. </t>
    </r>
    <r>
      <rPr>
        <b/>
        <sz val="9"/>
        <rFont val="Arial"/>
        <family val="2"/>
        <charset val="204"/>
      </rPr>
      <t>Белорусская 455</t>
    </r>
    <r>
      <rPr>
        <sz val="9"/>
        <rFont val="Arial"/>
        <family val="2"/>
        <charset val="204"/>
      </rPr>
      <t xml:space="preserve">  0,5 г (Среднеспелый 105 –130 дн)(для квашения) </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</si>
  <si>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 (для квашения)</t>
    </r>
  </si>
  <si>
    <r>
      <t xml:space="preserve"> Агаповский  </t>
    </r>
    <r>
      <rPr>
        <sz val="9"/>
        <rFont val="Arial"/>
        <family val="2"/>
        <charset val="204"/>
      </rPr>
      <t>0,3 г. сладкий(Раннеспелый  до 100 дн., красн.)</t>
    </r>
  </si>
  <si>
    <r>
      <t xml:space="preserve"> Гогошар оранжевый</t>
    </r>
    <r>
      <rPr>
        <sz val="9"/>
        <rFont val="Arial"/>
        <family val="2"/>
        <charset val="204"/>
      </rPr>
      <t xml:space="preserve"> ,20 шт.сладкий  (Среднеспелый 120-140 дн, оранж.)</t>
    </r>
  </si>
  <si>
    <r>
      <t xml:space="preserve"> Братья гриль  F1 </t>
    </r>
    <r>
      <rPr>
        <sz val="9"/>
        <rFont val="Arial"/>
        <family val="2"/>
        <charset val="204"/>
      </rPr>
      <t>20 шт.сладкий (Раннеспелый  до 110 дн.,красный)</t>
    </r>
  </si>
  <si>
    <r>
      <t xml:space="preserve"> Везувий </t>
    </r>
    <r>
      <rPr>
        <sz val="9"/>
        <rFont val="Arial"/>
        <family val="2"/>
        <charset val="204"/>
      </rPr>
      <t>0,2г.сладкий (Раннеспелый 90 - 110 дн.,красный)</t>
    </r>
  </si>
  <si>
    <r>
      <t xml:space="preserve"> Емеля</t>
    </r>
    <r>
      <rPr>
        <sz val="9"/>
        <rFont val="Arial"/>
        <family val="2"/>
        <charset val="204"/>
      </rPr>
      <t xml:space="preserve"> 0,2 г.сладкий  (Раннеспелый 105-110 дн, оранж.)</t>
    </r>
  </si>
  <si>
    <r>
      <rPr>
        <b/>
        <sz val="9"/>
        <rFont val="Arial"/>
        <family val="2"/>
        <charset val="204"/>
      </rPr>
      <t xml:space="preserve"> Талисман </t>
    </r>
    <r>
      <rPr>
        <sz val="9"/>
        <rFont val="Arial"/>
        <family val="2"/>
        <charset val="204"/>
      </rPr>
      <t>0,2г.сладкий (Раннеспелый 110-120дн.красн.)</t>
    </r>
  </si>
  <si>
    <r>
      <t xml:space="preserve">Черемша </t>
    </r>
    <r>
      <rPr>
        <b/>
        <sz val="9"/>
        <rFont val="Arial"/>
        <family val="2"/>
        <charset val="204"/>
      </rPr>
      <t xml:space="preserve">Медвежонок </t>
    </r>
    <r>
      <rPr>
        <sz val="9"/>
        <rFont val="Arial"/>
        <family val="2"/>
        <charset val="204"/>
      </rPr>
      <t>0,5 г.</t>
    </r>
  </si>
  <si>
    <r>
      <t xml:space="preserve"> Санька  </t>
    </r>
    <r>
      <rPr>
        <sz val="9"/>
        <rFont val="Arial"/>
        <family val="2"/>
        <charset val="204"/>
      </rPr>
      <t>20 шт. (Ультраскоросп., 75-85 дн. куст до 40 - 60см.,детерм, унив.гр.)</t>
    </r>
  </si>
  <si>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</si>
  <si>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</si>
  <si>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Фасоль </t>
    </r>
    <r>
      <rPr>
        <b/>
        <sz val="9"/>
        <rFont val="Arial"/>
        <family val="2"/>
        <charset val="204"/>
      </rPr>
      <t>Водопад жёлтый</t>
    </r>
    <r>
      <rPr>
        <sz val="9"/>
        <rFont val="Arial"/>
        <family val="2"/>
        <charset val="204"/>
      </rPr>
      <t>, 5г.,автор.(бел., куст.)(спарж) (Раннеспелый до 50дн.)</t>
    </r>
  </si>
  <si>
    <r>
      <t xml:space="preserve"> </t>
    </r>
    <r>
      <rPr>
        <b/>
        <sz val="9"/>
        <rFont val="Arial"/>
        <family val="2"/>
        <charset val="204"/>
      </rPr>
      <t xml:space="preserve">Артист F1 </t>
    </r>
    <r>
      <rPr>
        <sz val="9"/>
        <rFont val="Arial"/>
        <family val="2"/>
        <charset val="204"/>
      </rPr>
      <t xml:space="preserve"> 5 шт. (Раннеспелый  38-50 дн., универс. грунт)</t>
    </r>
  </si>
  <si>
    <r>
      <t xml:space="preserve"> </t>
    </r>
    <r>
      <rPr>
        <b/>
        <sz val="9"/>
        <rFont val="Arial"/>
        <family val="2"/>
        <charset val="204"/>
      </rPr>
      <t xml:space="preserve">Аванс F1 </t>
    </r>
    <r>
      <rPr>
        <sz val="9"/>
        <rFont val="Arial"/>
        <family val="2"/>
        <charset val="204"/>
      </rPr>
      <t>10 шт.корниш.автор. (Скороспелый 39-44 дн.,универс. грунт)</t>
    </r>
  </si>
  <si>
    <r>
      <t xml:space="preserve"> </t>
    </r>
    <r>
      <rPr>
        <b/>
        <sz val="9"/>
        <rFont val="Arial"/>
        <family val="2"/>
        <charset val="204"/>
      </rPr>
      <t>Амур 1801</t>
    </r>
    <r>
      <rPr>
        <sz val="9"/>
        <rFont val="Arial"/>
        <family val="2"/>
        <charset val="204"/>
      </rPr>
      <t xml:space="preserve"> 5 шт. (Среднеранний 45-55 дн.,универс. грунт)</t>
    </r>
  </si>
  <si>
    <r>
      <rPr>
        <b/>
        <sz val="9"/>
        <rFont val="Arial"/>
        <family val="2"/>
      </rPr>
      <t>Бонсай</t>
    </r>
    <r>
      <rPr>
        <sz val="8.5"/>
        <rFont val="Arial"/>
        <family val="2"/>
        <charset val="204"/>
      </rPr>
      <t xml:space="preserve"> </t>
    </r>
    <r>
      <rPr>
        <sz val="9"/>
        <rFont val="Arial"/>
        <family val="2"/>
        <charset val="204"/>
      </rPr>
      <t>балк</t>
    </r>
    <r>
      <rPr>
        <sz val="8.5"/>
        <rFont val="Arial"/>
        <family val="2"/>
        <charset val="204"/>
      </rPr>
      <t>.</t>
    </r>
    <r>
      <rPr>
        <sz val="9"/>
        <rFont val="Arial"/>
        <family val="2"/>
        <charset val="204"/>
      </rPr>
      <t>сер. 1+1 0,1 г (Ультраскоросп. 85-90 дн, куст 40-50см, откр. грунт)</t>
    </r>
  </si>
  <si>
    <r>
      <t xml:space="preserve"> </t>
    </r>
    <r>
      <rPr>
        <b/>
        <sz val="9"/>
        <rFont val="Arial"/>
        <family val="2"/>
      </rPr>
      <t>Пелагея</t>
    </r>
    <r>
      <rPr>
        <sz val="9"/>
        <rFont val="Arial"/>
        <family val="2"/>
      </rPr>
      <t xml:space="preserve"> 0,05 г  (Среднеранний 108-115 дн, куст до 80см, универс.грунт) </t>
    </r>
  </si>
  <si>
    <r>
      <rPr>
        <b/>
        <sz val="9"/>
        <rFont val="Arial"/>
        <family val="2"/>
      </rPr>
      <t>Бони ММ</t>
    </r>
    <r>
      <rPr>
        <sz val="9"/>
        <rFont val="Arial"/>
        <family val="2"/>
      </rPr>
      <t xml:space="preserve"> </t>
    </r>
    <r>
      <rPr>
        <sz val="8.5"/>
        <rFont val="Arial"/>
        <family val="2"/>
        <charset val="204"/>
      </rPr>
      <t xml:space="preserve"> </t>
    </r>
    <r>
      <rPr>
        <sz val="9"/>
        <rFont val="Arial"/>
        <family val="2"/>
        <charset val="204"/>
      </rPr>
      <t>серия 1+1 0,1 г (Ультраскороспел. 80-85 дн, куст 40-50см, откр. грунт)</t>
    </r>
  </si>
  <si>
    <r>
      <t xml:space="preserve"> </t>
    </r>
    <r>
      <rPr>
        <b/>
        <sz val="9"/>
        <rFont val="Arial"/>
        <family val="2"/>
        <charset val="204"/>
      </rPr>
      <t>Интуиция F1</t>
    </r>
    <r>
      <rPr>
        <sz val="9"/>
        <rFont val="Arial"/>
        <family val="2"/>
        <charset val="204"/>
      </rPr>
      <t xml:space="preserve"> серия Юбилейный  25 шт , большой пакет( см. выше)</t>
    </r>
  </si>
  <si>
    <r>
      <t xml:space="preserve">Огурец  </t>
    </r>
    <r>
      <rPr>
        <b/>
        <sz val="9"/>
        <rFont val="Arial"/>
        <family val="2"/>
        <charset val="204"/>
      </rPr>
      <t xml:space="preserve">Брейк F1 </t>
    </r>
    <r>
      <rPr>
        <sz val="9"/>
        <rFont val="Arial"/>
        <family val="2"/>
        <charset val="204"/>
      </rPr>
      <t>100 шт.(описание см. выше)</t>
    </r>
  </si>
  <si>
    <r>
      <t xml:space="preserve">Свекла  </t>
    </r>
    <r>
      <rPr>
        <b/>
        <sz val="9"/>
        <rFont val="Arial"/>
        <family val="2"/>
      </rPr>
      <t>Бордо</t>
    </r>
    <r>
      <rPr>
        <sz val="9"/>
        <rFont val="Arial"/>
        <family val="2"/>
      </rPr>
      <t xml:space="preserve">  25,0 г. (описание см. выше)</t>
    </r>
  </si>
  <si>
    <r>
      <t xml:space="preserve">Свекла  </t>
    </r>
    <r>
      <rPr>
        <b/>
        <sz val="9"/>
        <rFont val="Arial"/>
        <family val="2"/>
      </rPr>
      <t>Цилиндра</t>
    </r>
    <r>
      <rPr>
        <sz val="9"/>
        <rFont val="Arial"/>
        <family val="2"/>
      </rPr>
      <t xml:space="preserve">  25,0 г. (описание см. выше)</t>
    </r>
  </si>
  <si>
    <r>
      <t xml:space="preserve">Бычье сердце розов. </t>
    </r>
    <r>
      <rPr>
        <sz val="9"/>
        <rFont val="Arial"/>
        <family val="2"/>
        <charset val="204"/>
      </rPr>
      <t>20шт.пак.лидер  (Среднесп.110-115 дн,дет.до180см,унив.)</t>
    </r>
  </si>
  <si>
    <r>
      <t xml:space="preserve"> </t>
    </r>
    <r>
      <rPr>
        <b/>
        <sz val="9"/>
        <rFont val="Arial"/>
        <family val="2"/>
        <charset val="204"/>
      </rPr>
      <t xml:space="preserve">Бутерброд </t>
    </r>
    <r>
      <rPr>
        <sz val="9"/>
        <rFont val="Arial"/>
        <family val="2"/>
        <charset val="204"/>
      </rPr>
      <t>1,0г.,зелёный, листовой (Раннесп. 35-40 дн)</t>
    </r>
  </si>
  <si>
    <r>
      <t xml:space="preserve">Томат  </t>
    </r>
    <r>
      <rPr>
        <b/>
        <sz val="9"/>
        <rFont val="Arial"/>
        <family val="2"/>
        <charset val="204"/>
      </rPr>
      <t xml:space="preserve">Небоскрёб F1  </t>
    </r>
    <r>
      <rPr>
        <sz val="9"/>
        <rFont val="Arial"/>
        <family val="2"/>
        <charset val="204"/>
      </rPr>
      <t>10 шт.(Скороспелый 105-110 дн.,индетерминант, куст до 200см.)  серия "Пропуск в мир высокого урожая", отборные семена</t>
    </r>
  </si>
  <si>
    <r>
      <t xml:space="preserve">Кресс-салат </t>
    </r>
    <r>
      <rPr>
        <b/>
        <sz val="9"/>
        <rFont val="Arial"/>
        <family val="2"/>
        <charset val="204"/>
      </rPr>
      <t>Обильнолистный</t>
    </r>
    <r>
      <rPr>
        <sz val="9"/>
        <rFont val="Arial"/>
        <family val="2"/>
        <charset val="204"/>
      </rPr>
      <t xml:space="preserve"> 1,0г.(Ультроскоросп. 17-25 дн.)</t>
    </r>
  </si>
  <si>
    <r>
      <t xml:space="preserve"> Лобулярия </t>
    </r>
    <r>
      <rPr>
        <b/>
        <sz val="9"/>
        <rFont val="Arial"/>
        <family val="2"/>
        <charset val="204"/>
      </rPr>
      <t>Королевский ковер</t>
    </r>
    <r>
      <rPr>
        <sz val="9"/>
        <rFont val="Arial"/>
        <family val="2"/>
        <charset val="204"/>
      </rPr>
      <t xml:space="preserve">  0,05 г серия сад ароматов</t>
    </r>
  </si>
  <si>
    <r>
      <t xml:space="preserve"> белокоч. </t>
    </r>
    <r>
      <rPr>
        <b/>
        <sz val="9"/>
        <rFont val="Arial"/>
        <family val="2"/>
        <charset val="204"/>
      </rPr>
      <t>Бабушкин розносол</t>
    </r>
    <r>
      <rPr>
        <sz val="9"/>
        <rFont val="Arial"/>
        <family val="2"/>
        <charset val="204"/>
      </rPr>
      <t xml:space="preserve">  0,1 г (Среднеспелый 111 –130 дн) (для квашения) </t>
    </r>
  </si>
  <si>
    <r>
      <t xml:space="preserve"> белокоч.</t>
    </r>
    <r>
      <rPr>
        <b/>
        <sz val="9"/>
        <rFont val="Arial"/>
        <family val="2"/>
        <charset val="204"/>
      </rPr>
      <t xml:space="preserve"> Валентина F1</t>
    </r>
    <r>
      <rPr>
        <sz val="9"/>
        <rFont val="Arial"/>
        <family val="2"/>
        <charset val="204"/>
      </rPr>
      <t xml:space="preserve">  10 шт. (Позднеспелый 140-180 дн.) для хранения</t>
    </r>
  </si>
  <si>
    <r>
      <t xml:space="preserve">Лук-батун </t>
    </r>
    <r>
      <rPr>
        <b/>
        <sz val="9"/>
        <rFont val="Arial"/>
        <family val="2"/>
        <charset val="204"/>
      </rPr>
      <t>Русский зимний</t>
    </r>
    <r>
      <rPr>
        <sz val="9"/>
        <rFont val="Arial"/>
        <family val="2"/>
        <charset val="204"/>
      </rPr>
      <t>, серия 1+1,1,0 г (Среднеспелый 27-30 дн)</t>
    </r>
  </si>
  <si>
    <r>
      <t xml:space="preserve">Редис </t>
    </r>
    <r>
      <rPr>
        <b/>
        <sz val="9"/>
        <rFont val="Arial"/>
        <family val="2"/>
        <charset val="204"/>
      </rPr>
      <t>Ранний красный</t>
    </r>
    <r>
      <rPr>
        <sz val="9"/>
        <rFont val="Arial"/>
        <family val="2"/>
      </rPr>
      <t xml:space="preserve"> 50,0 г. (скороспелый , 24-31 дн.)</t>
    </r>
  </si>
  <si>
    <r>
      <t xml:space="preserve">Свекла  </t>
    </r>
    <r>
      <rPr>
        <b/>
        <sz val="9"/>
        <rFont val="Arial"/>
        <family val="2"/>
      </rPr>
      <t>Червона Кула (Красный шар)</t>
    </r>
    <r>
      <rPr>
        <sz val="9"/>
        <rFont val="Arial"/>
        <family val="2"/>
      </rPr>
      <t xml:space="preserve">  25,0 г. (описание см. выше)</t>
    </r>
  </si>
  <si>
    <r>
      <t xml:space="preserve"> цветная </t>
    </r>
    <r>
      <rPr>
        <b/>
        <sz val="9"/>
        <rFont val="Arial"/>
        <family val="2"/>
        <charset val="204"/>
      </rPr>
      <t xml:space="preserve">Белый облако  </t>
    </r>
    <r>
      <rPr>
        <sz val="9"/>
        <rFont val="Arial"/>
        <family val="2"/>
        <charset val="204"/>
      </rPr>
      <t>0,3г.(Скороспелый 70 -100 дн.)</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</si>
  <si>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</si>
  <si>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Микрозелень</t>
    </r>
    <r>
      <rPr>
        <b/>
        <sz val="9"/>
        <rFont val="Arial"/>
        <family val="2"/>
        <charset val="204"/>
      </rPr>
      <t xml:space="preserve"> Гороховые усики </t>
    </r>
    <r>
      <rPr>
        <sz val="9"/>
        <rFont val="Arial"/>
        <family val="2"/>
        <charset val="204"/>
      </rPr>
      <t>10,0 г.</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</si>
  <si>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</si>
  <si>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Тёщин язык </t>
    </r>
    <r>
      <rPr>
        <sz val="9"/>
        <rFont val="Arial"/>
        <family val="2"/>
        <charset val="204"/>
      </rPr>
      <t>0,2г.острый (Раннеспелый  100-110 дн., )</t>
    </r>
  </si>
  <si>
    <r>
      <t xml:space="preserve"> 38 попугаев  </t>
    </r>
    <r>
      <rPr>
        <sz val="9"/>
        <rFont val="Arial"/>
        <family val="2"/>
        <charset val="204"/>
      </rPr>
      <t>20 шт. сладкий(Раннеспелый  93 -106 дн., красн.)</t>
    </r>
  </si>
  <si>
    <r>
      <t xml:space="preserve"> Красный барон F1   </t>
    </r>
    <r>
      <rPr>
        <sz val="9"/>
        <rFont val="Arial"/>
        <family val="2"/>
        <charset val="204"/>
      </rPr>
      <t>20 шт.сладкий (Раннеспелый  100-105 дн.красн.)</t>
    </r>
  </si>
  <si>
    <r>
      <t xml:space="preserve">Дамские пальчики  </t>
    </r>
    <r>
      <rPr>
        <sz val="9"/>
        <rFont val="Arial"/>
        <family val="2"/>
        <charset val="204"/>
      </rPr>
      <t>20шт.(Раннесп.100-110 дн,детерм.,куст 60- 120см,универс.)</t>
    </r>
  </si>
  <si>
    <r>
      <t xml:space="preserve">Дамский угодник </t>
    </r>
    <r>
      <rPr>
        <sz val="9"/>
        <rFont val="Arial"/>
        <family val="2"/>
        <charset val="204"/>
      </rPr>
      <t>20шт.(Среднесп.110-115 дн,индетерм. до 180см,универс.)</t>
    </r>
  </si>
  <si>
    <r>
      <t xml:space="preserve"> Маттиола двурогая </t>
    </r>
    <r>
      <rPr>
        <b/>
        <sz val="9"/>
        <rFont val="Arial"/>
        <family val="2"/>
        <charset val="204"/>
      </rPr>
      <t>Ночная фиалка</t>
    </r>
    <r>
      <rPr>
        <sz val="9"/>
        <rFont val="Arial"/>
        <family val="2"/>
        <charset val="204"/>
      </rPr>
      <t xml:space="preserve"> 0,5г </t>
    </r>
  </si>
  <si>
    <r>
      <t xml:space="preserve">Бархатцы прямостоячие </t>
    </r>
    <r>
      <rPr>
        <b/>
        <sz val="9"/>
        <rFont val="Arial"/>
        <family val="2"/>
        <charset val="204"/>
      </rPr>
      <t>Дюна</t>
    </r>
    <r>
      <rPr>
        <sz val="9"/>
        <rFont val="Arial"/>
        <family val="2"/>
        <charset val="204"/>
      </rPr>
      <t>(Тагетес)10 шт.,смесь сорт. низкорослый до 30 см</t>
    </r>
  </si>
  <si>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</si>
  <si>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Бонита</t>
    </r>
    <r>
      <rPr>
        <sz val="9"/>
        <rFont val="Arial"/>
        <family val="2"/>
        <charset val="204"/>
      </rPr>
      <t xml:space="preserve"> (Тагетес)0,5г,смесь сорт., низкорослый до 20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</si>
  <si>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</si>
  <si>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Бархатцы отклонённые </t>
    </r>
    <r>
      <rPr>
        <b/>
        <sz val="9"/>
        <rFont val="Arial"/>
        <family val="2"/>
        <charset val="204"/>
      </rPr>
      <t>Золото Маккены</t>
    </r>
    <r>
      <rPr>
        <sz val="9"/>
        <rFont val="Arial"/>
        <family val="2"/>
        <charset val="204"/>
      </rPr>
      <t xml:space="preserve"> (Тагетес) 0,3 г, низкорослый до 30 см</t>
    </r>
  </si>
  <si>
    <r>
      <t xml:space="preserve">Бархатцы отклонённые </t>
    </r>
    <r>
      <rPr>
        <b/>
        <sz val="9"/>
        <rFont val="Arial"/>
        <family val="2"/>
        <charset val="204"/>
      </rPr>
      <t>Гаваи</t>
    </r>
    <r>
      <rPr>
        <sz val="9"/>
        <rFont val="Arial"/>
        <family val="2"/>
        <charset val="204"/>
      </rPr>
      <t xml:space="preserve"> (Тагетес) 0,3 г</t>
    </r>
  </si>
  <si>
    <r>
      <t xml:space="preserve">Бархатцы прямостоячие </t>
    </r>
    <r>
      <rPr>
        <b/>
        <sz val="9"/>
        <rFont val="Arial"/>
        <family val="2"/>
        <charset val="204"/>
      </rPr>
      <t>Каландо</t>
    </r>
    <r>
      <rPr>
        <sz val="9"/>
        <rFont val="Arial"/>
        <family val="2"/>
        <charset val="204"/>
      </rPr>
      <t>(Тагетес)0,3г.,смесь сорт.низкорослый до 30см</t>
    </r>
  </si>
  <si>
    <r>
      <t xml:space="preserve"> Бархатцы прямостоячие </t>
    </r>
    <r>
      <rPr>
        <b/>
        <sz val="9"/>
        <rFont val="Arial"/>
        <family val="2"/>
        <charset val="204"/>
      </rPr>
      <t>Купидон оранжевый</t>
    </r>
    <r>
      <rPr>
        <sz val="9"/>
        <rFont val="Arial"/>
        <family val="2"/>
        <charset val="204"/>
      </rPr>
      <t xml:space="preserve"> (Тагетес) 0,05 г низкоросл.20 см</t>
    </r>
  </si>
  <si>
    <r>
      <t xml:space="preserve">Бархатцы отклонённые </t>
    </r>
    <r>
      <rPr>
        <b/>
        <sz val="9"/>
        <rFont val="Arial"/>
        <family val="2"/>
        <charset val="204"/>
      </rPr>
      <t>Болеро</t>
    </r>
    <r>
      <rPr>
        <sz val="9"/>
        <rFont val="Arial"/>
        <family val="2"/>
        <charset val="204"/>
      </rPr>
      <t xml:space="preserve"> (Тагетес)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</si>
  <si>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0,3 г, низкорослый до 30 см</t>
    </r>
  </si>
  <si>
    <r>
      <t xml:space="preserve"> пекинская </t>
    </r>
    <r>
      <rPr>
        <b/>
        <sz val="9"/>
        <rFont val="Arial"/>
        <family val="2"/>
        <charset val="204"/>
      </rPr>
      <t xml:space="preserve">Нежность F1  </t>
    </r>
    <r>
      <rPr>
        <sz val="9"/>
        <rFont val="Arial"/>
        <family val="2"/>
        <charset val="204"/>
      </rPr>
      <t>0,3 г.(Ультроранний 45-48 дн.)</t>
    </r>
  </si>
  <si>
    <r>
      <t xml:space="preserve">Петрушка кудрявая </t>
    </r>
    <r>
      <rPr>
        <b/>
        <sz val="9"/>
        <rFont val="Arial"/>
        <family val="2"/>
        <charset val="204"/>
      </rPr>
      <t xml:space="preserve">Мооскраузе 2 </t>
    </r>
    <r>
      <rPr>
        <sz val="9"/>
        <rFont val="Arial"/>
        <family val="2"/>
        <charset val="204"/>
      </rPr>
      <t>50,0г.(описание см. выше)</t>
    </r>
  </si>
  <si>
    <r>
      <t xml:space="preserve"> Маттиола двурогая </t>
    </r>
    <r>
      <rPr>
        <b/>
        <sz val="9"/>
        <rFont val="Arial"/>
        <family val="2"/>
        <charset val="204"/>
      </rPr>
      <t xml:space="preserve">Летняя песня </t>
    </r>
    <r>
      <rPr>
        <sz val="9"/>
        <rFont val="Arial"/>
        <family val="2"/>
      </rPr>
      <t xml:space="preserve">0,6 г серия 1+1 </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</si>
  <si>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</si>
  <si>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 Всё путём F1 </t>
    </r>
    <r>
      <rPr>
        <sz val="9"/>
        <rFont val="Arial"/>
        <family val="2"/>
        <charset val="204"/>
      </rPr>
      <t>10 шт. (Раннеспелый 42-45 дн., универс. грунт)</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</si>
  <si>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</si>
  <si>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t>КОММЕРЧЕСКОЕ ПРЕДЛОЖЕНИЕ    № 11 на  2023 год ( от 26.04.2023г.)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</si>
</sst>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quot;р.&quot;_-;\-* #,##0.00&quot;р.&quot;_-;_-* &quot;-&quot;??&quot;р.&quot;_-;_-@_-"/>
    <numFmt numFmtId="164" formatCode="#,##0.0"/>
  </numFmts>
  <fonts count="120"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b/>
      <sz val="12"/>
      <name val="Arial Cyr"/>
      <charset val="204"/>
    </font>
    <font>
      <sz val="8"/>
      <name val="Arial CYR"/>
      <charset val="204"/>
    </font>
    <font>
      <sz val="8"/>
      <name val="Arial"/>
      <family val="2"/>
    </font>
    <font>
      <sz val="10"/>
      <name val="Times New Roman"/>
      <family val="1"/>
      <charset val="204"/>
    </font>
    <font>
      <b/>
      <sz val="10"/>
      <color indexed="18"/>
      <name val="Times New Roman"/>
      <family val="1"/>
      <charset val="204"/>
    </font>
    <font>
      <b/>
      <sz val="12"/>
      <name val="Times New Roman"/>
      <family val="1"/>
      <charset val="204"/>
    </font>
    <font>
      <b/>
      <sz val="9"/>
      <color indexed="18"/>
      <name val="Times New Roman"/>
      <family val="1"/>
      <charset val="204"/>
    </font>
    <font>
      <u/>
      <sz val="8"/>
      <color indexed="12"/>
      <name val="Arial Cyr"/>
      <charset val="204"/>
    </font>
    <font>
      <sz val="10"/>
      <name val="Arial Cyr"/>
      <charset val="204"/>
    </font>
    <font>
      <b/>
      <sz val="10"/>
      <name val="Arial Cyr"/>
      <charset val="204"/>
    </font>
    <font>
      <b/>
      <i/>
      <sz val="12"/>
      <color indexed="10"/>
      <name val="Arial Cyr"/>
      <charset val="204"/>
    </font>
    <font>
      <b/>
      <sz val="10"/>
      <name val="Times New Roman"/>
      <family val="1"/>
      <charset val="204"/>
    </font>
    <font>
      <b/>
      <sz val="10"/>
      <name val="Arial"/>
      <family val="2"/>
      <charset val="204"/>
    </font>
    <font>
      <b/>
      <sz val="9"/>
      <name val="Arial"/>
      <family val="2"/>
      <charset val="204"/>
    </font>
    <font>
      <sz val="8.5"/>
      <name val="Arial"/>
      <family val="2"/>
      <charset val="204"/>
    </font>
    <font>
      <sz val="9"/>
      <name val="Arial"/>
      <family val="2"/>
      <charset val="204"/>
    </font>
    <font>
      <sz val="10"/>
      <name val="Arial"/>
      <family val="2"/>
      <charset val="204"/>
    </font>
    <font>
      <sz val="8"/>
      <name val="Arial"/>
      <family val="2"/>
      <charset val="204"/>
    </font>
    <font>
      <b/>
      <sz val="8"/>
      <name val="Arial"/>
      <family val="2"/>
      <charset val="204"/>
    </font>
    <font>
      <sz val="10"/>
      <name val="Arial Cyr"/>
      <charset val="204"/>
    </font>
    <font>
      <b/>
      <sz val="8"/>
      <color indexed="18"/>
      <name val="Times New Roman"/>
      <family val="1"/>
      <charset val="204"/>
    </font>
    <font>
      <b/>
      <sz val="8"/>
      <name val="Times New Roman"/>
      <family val="1"/>
      <charset val="204"/>
    </font>
    <font>
      <b/>
      <u/>
      <sz val="8"/>
      <color indexed="12"/>
      <name val="Arial Cyr"/>
      <charset val="204"/>
    </font>
    <font>
      <b/>
      <sz val="11"/>
      <name val="Times New Roman"/>
      <family val="1"/>
      <charset val="204"/>
    </font>
    <font>
      <b/>
      <sz val="11"/>
      <name val="Arial"/>
      <family val="2"/>
      <charset val="204"/>
    </font>
    <font>
      <b/>
      <sz val="11"/>
      <name val="Arial Cyr"/>
      <charset val="204"/>
    </font>
    <font>
      <sz val="11"/>
      <name val="Times New Roman"/>
      <family val="1"/>
      <charset val="204"/>
    </font>
    <font>
      <b/>
      <sz val="10"/>
      <color indexed="10"/>
      <name val="Arial"/>
      <family val="2"/>
      <charset val="204"/>
    </font>
    <font>
      <b/>
      <sz val="10"/>
      <color indexed="18"/>
      <name val="Arial"/>
      <family val="2"/>
      <charset val="204"/>
    </font>
    <font>
      <b/>
      <sz val="8"/>
      <color indexed="18"/>
      <name val="Arial"/>
      <family val="2"/>
      <charset val="204"/>
    </font>
    <font>
      <b/>
      <sz val="9"/>
      <color indexed="10"/>
      <name val="Arial"/>
      <family val="2"/>
      <charset val="204"/>
    </font>
    <font>
      <sz val="8"/>
      <color indexed="81"/>
      <name val="Tahoma"/>
      <charset val="204"/>
    </font>
    <font>
      <b/>
      <sz val="12"/>
      <name val="Arial"/>
      <family val="2"/>
      <charset val="204"/>
    </font>
    <font>
      <b/>
      <sz val="12"/>
      <color indexed="63"/>
      <name val="Arial"/>
      <family val="2"/>
      <charset val="204"/>
    </font>
    <font>
      <b/>
      <i/>
      <sz val="9"/>
      <color indexed="10"/>
      <name val="Arial"/>
      <family val="2"/>
      <charset val="204"/>
    </font>
    <font>
      <b/>
      <sz val="16"/>
      <color indexed="57"/>
      <name val="Times New Roman"/>
      <family val="1"/>
      <charset val="204"/>
    </font>
    <font>
      <b/>
      <i/>
      <sz val="18"/>
      <color indexed="10"/>
      <name val="Arial Cyr"/>
      <charset val="204"/>
    </font>
    <font>
      <b/>
      <sz val="8"/>
      <name val="Arial CYR"/>
      <charset val="204"/>
    </font>
    <font>
      <sz val="9"/>
      <name val="Arial"/>
      <family val="2"/>
    </font>
    <font>
      <b/>
      <sz val="9"/>
      <color indexed="12"/>
      <name val="Times New Roman"/>
      <family val="1"/>
      <charset val="204"/>
    </font>
    <font>
      <b/>
      <sz val="11"/>
      <color indexed="10"/>
      <name val="Arial Cyr"/>
      <charset val="204"/>
    </font>
    <font>
      <b/>
      <sz val="12"/>
      <color indexed="10"/>
      <name val="Times New Roman"/>
      <family val="1"/>
      <charset val="204"/>
    </font>
    <font>
      <sz val="12"/>
      <color indexed="10"/>
      <name val="Times New Roman"/>
      <family val="1"/>
      <charset val="204"/>
    </font>
    <font>
      <sz val="12"/>
      <name val="Arial Cyr"/>
      <charset val="204"/>
    </font>
    <font>
      <b/>
      <sz val="12"/>
      <color indexed="18"/>
      <name val="Times New Roman"/>
      <family val="1"/>
      <charset val="204"/>
    </font>
    <font>
      <sz val="12"/>
      <color indexed="10"/>
      <name val="Arial Cyr"/>
      <charset val="204"/>
    </font>
    <font>
      <b/>
      <sz val="12"/>
      <color indexed="10"/>
      <name val="Arial"/>
      <family val="2"/>
      <charset val="204"/>
    </font>
    <font>
      <b/>
      <sz val="11"/>
      <color indexed="10"/>
      <name val="Arial"/>
      <family val="2"/>
      <charset val="204"/>
    </font>
    <font>
      <b/>
      <sz val="12"/>
      <color indexed="48"/>
      <name val="Arial Cyr"/>
      <charset val="204"/>
    </font>
    <font>
      <b/>
      <sz val="14"/>
      <color indexed="10"/>
      <name val="Arial"/>
      <family val="2"/>
      <charset val="204"/>
    </font>
    <font>
      <b/>
      <sz val="16"/>
      <color indexed="10"/>
      <name val="Arial"/>
      <family val="2"/>
      <charset val="204"/>
    </font>
    <font>
      <sz val="9"/>
      <name val="Arial Cyr"/>
      <charset val="204"/>
    </font>
    <font>
      <sz val="9"/>
      <color indexed="47"/>
      <name val="Arial"/>
      <family val="2"/>
      <charset val="204"/>
    </font>
    <font>
      <b/>
      <sz val="9"/>
      <color indexed="12"/>
      <name val="Arial"/>
      <family val="2"/>
      <charset val="204"/>
    </font>
    <font>
      <b/>
      <sz val="9"/>
      <name val="Arial Cyr"/>
      <charset val="204"/>
    </font>
    <font>
      <i/>
      <sz val="9"/>
      <color indexed="10"/>
      <name val="Arial"/>
      <family val="2"/>
      <charset val="204"/>
    </font>
    <font>
      <b/>
      <sz val="9"/>
      <name val="Arial"/>
      <family val="2"/>
    </font>
    <font>
      <b/>
      <sz val="8.5"/>
      <color indexed="52"/>
      <name val="Arial"/>
      <family val="2"/>
      <charset val="204"/>
    </font>
    <font>
      <b/>
      <sz val="11"/>
      <color indexed="62"/>
      <name val="Arial Cyr"/>
      <charset val="204"/>
    </font>
    <font>
      <b/>
      <sz val="14"/>
      <color indexed="21"/>
      <name val="Arial"/>
      <family val="2"/>
      <charset val="204"/>
    </font>
    <font>
      <b/>
      <sz val="12"/>
      <color indexed="21"/>
      <name val="Arial"/>
      <family val="2"/>
      <charset val="204"/>
    </font>
    <font>
      <b/>
      <sz val="11"/>
      <color indexed="21"/>
      <name val="Arial"/>
      <family val="2"/>
      <charset val="204"/>
    </font>
    <font>
      <b/>
      <sz val="10"/>
      <color indexed="21"/>
      <name val="Arial"/>
      <family val="2"/>
      <charset val="204"/>
    </font>
    <font>
      <b/>
      <sz val="10"/>
      <color indexed="81"/>
      <name val="Tahoma"/>
      <family val="2"/>
      <charset val="204"/>
    </font>
    <font>
      <sz val="10"/>
      <color indexed="81"/>
      <name val="Tahoma"/>
      <family val="2"/>
      <charset val="204"/>
    </font>
    <font>
      <b/>
      <sz val="8"/>
      <color indexed="10"/>
      <name val="Arial Cyr"/>
      <charset val="204"/>
    </font>
    <font>
      <b/>
      <sz val="8"/>
      <color indexed="62"/>
      <name val="Arial Cyr"/>
      <charset val="204"/>
    </font>
    <font>
      <b/>
      <sz val="8"/>
      <color indexed="10"/>
      <name val="Arial"/>
      <family val="2"/>
      <charset val="204"/>
    </font>
    <font>
      <b/>
      <sz val="8"/>
      <color indexed="21"/>
      <name val="Arial"/>
      <family val="2"/>
      <charset val="204"/>
    </font>
    <font>
      <sz val="9"/>
      <color indexed="81"/>
      <name val="Tahoma"/>
      <family val="2"/>
      <charset val="204"/>
    </font>
    <font>
      <b/>
      <i/>
      <sz val="14"/>
      <name val="Times New Roman"/>
      <family val="1"/>
      <charset val="204"/>
    </font>
    <font>
      <b/>
      <sz val="12"/>
      <color indexed="10"/>
      <name val="Arial"/>
      <family val="2"/>
    </font>
    <font>
      <b/>
      <sz val="18"/>
      <color indexed="48"/>
      <name val="Arial Cyr"/>
      <charset val="204"/>
    </font>
    <font>
      <b/>
      <i/>
      <sz val="9"/>
      <name val="Arial Cyr"/>
      <charset val="204"/>
    </font>
    <font>
      <i/>
      <sz val="9"/>
      <name val="Arial Cyr"/>
      <charset val="204"/>
    </font>
    <font>
      <i/>
      <sz val="12"/>
      <color indexed="10"/>
      <name val="Arial"/>
      <family val="2"/>
      <charset val="204"/>
    </font>
    <font>
      <b/>
      <sz val="16"/>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0"/>
      <color indexed="81"/>
      <name val="Tahoma"/>
      <charset val="1"/>
    </font>
    <font>
      <u/>
      <sz val="8"/>
      <color rgb="FFC00000"/>
      <name val="Arial Cyr"/>
      <charset val="204"/>
    </font>
    <font>
      <u/>
      <sz val="8"/>
      <color rgb="FFFF0000"/>
      <name val="Arial Cyr"/>
      <charset val="204"/>
    </font>
    <font>
      <sz val="8"/>
      <color indexed="81"/>
      <name val="Tahoma"/>
      <family val="2"/>
      <charset val="204"/>
    </font>
    <font>
      <b/>
      <sz val="8"/>
      <color indexed="81"/>
      <name val="Tahoma"/>
      <family val="2"/>
      <charset val="204"/>
    </font>
    <font>
      <sz val="12"/>
      <name val="Times New Roman"/>
      <family val="1"/>
      <charset val="204"/>
    </font>
    <font>
      <sz val="10"/>
      <color rgb="FF0070C0"/>
      <name val="Times New Roman"/>
      <family val="1"/>
      <charset val="204"/>
    </font>
    <font>
      <b/>
      <sz val="10"/>
      <color rgb="FF0070C0"/>
      <name val="Times New Roman"/>
      <family val="1"/>
      <charset val="204"/>
    </font>
    <font>
      <b/>
      <sz val="9"/>
      <color rgb="FF0070C0"/>
      <name val="Times New Roman"/>
      <family val="1"/>
      <charset val="204"/>
    </font>
    <font>
      <b/>
      <sz val="9"/>
      <name val="Times New Roman"/>
      <family val="1"/>
      <charset val="204"/>
    </font>
    <font>
      <sz val="16"/>
      <color indexed="10"/>
      <name val="Times New Roman"/>
      <family val="1"/>
      <charset val="204"/>
    </font>
    <font>
      <b/>
      <sz val="9"/>
      <color theme="1"/>
      <name val="Arial"/>
      <family val="2"/>
      <charset val="204"/>
    </font>
    <font>
      <sz val="9"/>
      <color theme="1"/>
      <name val="Arial"/>
      <family val="2"/>
      <charset val="204"/>
    </font>
    <font>
      <sz val="10"/>
      <color theme="1"/>
      <name val="Times New Roman"/>
      <family val="1"/>
      <charset val="204"/>
    </font>
    <font>
      <b/>
      <sz val="10"/>
      <color theme="3" tint="0.39997558519241921"/>
      <name val="Times New Roman"/>
      <family val="1"/>
      <charset val="204"/>
    </font>
    <font>
      <sz val="9"/>
      <color rgb="FFFF0000"/>
      <name val="Arial"/>
      <family val="2"/>
      <charset val="204"/>
    </font>
    <font>
      <b/>
      <sz val="16"/>
      <color rgb="FFC00000"/>
      <name val="Times New Roman"/>
      <family val="1"/>
      <charset val="204"/>
    </font>
    <font>
      <sz val="8"/>
      <color indexed="81"/>
      <name val="Tahoma"/>
      <charset val="1"/>
    </font>
    <font>
      <sz val="8"/>
      <color rgb="FFFF0000"/>
      <name val="Arial"/>
      <family val="2"/>
      <charset val="204"/>
    </font>
    <font>
      <b/>
      <sz val="9"/>
      <color theme="1"/>
      <name val="Times New Roman"/>
      <family val="1"/>
      <charset val="204"/>
    </font>
    <font>
      <sz val="8"/>
      <color rgb="FFC00000"/>
      <name val="Arial CYR"/>
      <charset val="204"/>
    </font>
    <font>
      <b/>
      <sz val="10"/>
      <color theme="1"/>
      <name val="Times New Roman"/>
      <family val="1"/>
      <charset val="204"/>
    </font>
    <font>
      <b/>
      <sz val="12"/>
      <color rgb="FFFF0000"/>
      <name val="Times New Roman"/>
      <family val="1"/>
      <charset val="204"/>
    </font>
    <font>
      <sz val="12"/>
      <color rgb="FFFF0000"/>
      <name val="Times New Roman"/>
      <family val="1"/>
      <charset val="204"/>
    </font>
    <font>
      <i/>
      <sz val="9"/>
      <color rgb="FFC00000"/>
      <name val="Arial"/>
      <family val="2"/>
      <charset val="204"/>
    </font>
    <font>
      <sz val="9"/>
      <color rgb="FFC00000"/>
      <name val="Arial"/>
      <family val="2"/>
      <charset val="204"/>
    </font>
    <font>
      <sz val="8"/>
      <color rgb="FFC00000"/>
      <name val="Arial"/>
      <family val="2"/>
      <charset val="204"/>
    </font>
    <font>
      <b/>
      <sz val="12"/>
      <color rgb="FFC00000"/>
      <name val="Times New Roman"/>
      <family val="1"/>
      <charset val="204"/>
    </font>
    <font>
      <b/>
      <sz val="12"/>
      <color theme="1"/>
      <name val="Arial"/>
      <family val="2"/>
      <charset val="204"/>
    </font>
    <font>
      <b/>
      <sz val="20"/>
      <color rgb="FFC00000"/>
      <name val="Times New Roman"/>
      <family val="1"/>
      <charset val="204"/>
    </font>
    <font>
      <sz val="10"/>
      <color rgb="FFFF0000"/>
      <name val="Times New Roman"/>
      <family val="1"/>
      <charset val="204"/>
    </font>
  </fonts>
  <fills count="1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14999847407452621"/>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8"/>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xf numFmtId="0" fontId="3" fillId="0" borderId="0" applyNumberFormat="0" applyFill="0" applyBorder="0" applyAlignment="0" applyProtection="0">
      <alignment vertical="top"/>
      <protection locked="0"/>
    </xf>
    <xf numFmtId="44" fontId="2" fillId="0" borderId="0" applyFont="0" applyFill="0" applyBorder="0" applyAlignment="0" applyProtection="0"/>
    <xf numFmtId="0" fontId="2" fillId="0" borderId="0"/>
    <xf numFmtId="0" fontId="10" fillId="0" borderId="0"/>
  </cellStyleXfs>
  <cellXfs count="804">
    <xf numFmtId="0" fontId="0" fillId="0" borderId="0" xfId="0"/>
    <xf numFmtId="0" fontId="11" fillId="0" borderId="1" xfId="0" applyFont="1" applyFill="1" applyBorder="1" applyAlignment="1">
      <alignment horizontal="center"/>
    </xf>
    <xf numFmtId="0" fontId="27" fillId="0" borderId="0" xfId="0" applyFont="1"/>
    <xf numFmtId="0" fontId="17" fillId="0" borderId="0" xfId="0" applyFont="1"/>
    <xf numFmtId="0" fontId="16" fillId="0" borderId="0" xfId="0" applyFont="1"/>
    <xf numFmtId="0" fontId="0" fillId="0" borderId="0" xfId="0" applyAlignment="1">
      <alignment horizontal="center"/>
    </xf>
    <xf numFmtId="0" fontId="27" fillId="0" borderId="0" xfId="0" applyFont="1" applyAlignment="1">
      <alignment horizontal="center" vertical="center"/>
    </xf>
    <xf numFmtId="49" fontId="27" fillId="0" borderId="0" xfId="0" applyNumberFormat="1" applyFont="1"/>
    <xf numFmtId="49" fontId="17" fillId="0" borderId="0" xfId="0" applyNumberFormat="1" applyFont="1"/>
    <xf numFmtId="49" fontId="33" fillId="0" borderId="0" xfId="0" applyNumberFormat="1" applyFont="1"/>
    <xf numFmtId="49" fontId="31" fillId="2" borderId="11" xfId="0" applyNumberFormat="1" applyFont="1" applyFill="1" applyBorder="1" applyAlignment="1">
      <alignment horizontal="center"/>
    </xf>
    <xf numFmtId="0" fontId="11" fillId="2" borderId="11" xfId="0" applyFont="1" applyFill="1" applyBorder="1" applyAlignment="1">
      <alignment horizontal="center"/>
    </xf>
    <xf numFmtId="0" fontId="12"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49" fontId="11" fillId="2" borderId="11" xfId="0" applyNumberFormat="1" applyFont="1" applyFill="1" applyBorder="1" applyAlignment="1">
      <alignment horizontal="center"/>
    </xf>
    <xf numFmtId="49" fontId="19" fillId="2" borderId="11" xfId="0" applyNumberFormat="1" applyFont="1" applyFill="1" applyBorder="1" applyAlignment="1">
      <alignment horizontal="center"/>
    </xf>
    <xf numFmtId="49" fontId="19" fillId="3" borderId="11" xfId="0" applyNumberFormat="1" applyFont="1" applyFill="1" applyBorder="1" applyAlignment="1">
      <alignment horizontal="center"/>
    </xf>
    <xf numFmtId="49" fontId="6" fillId="3" borderId="13" xfId="4" applyNumberFormat="1" applyFont="1" applyFill="1" applyBorder="1" applyAlignment="1" applyProtection="1">
      <alignment horizontal="center" vertical="center"/>
      <protection locked="0"/>
    </xf>
    <xf numFmtId="0" fontId="36" fillId="2" borderId="13" xfId="0" applyFont="1" applyFill="1" applyBorder="1" applyAlignment="1">
      <alignment horizontal="center" vertical="center"/>
    </xf>
    <xf numFmtId="0" fontId="37" fillId="2" borderId="13" xfId="0" applyFont="1" applyFill="1" applyBorder="1" applyAlignment="1">
      <alignment horizontal="center" vertical="center"/>
    </xf>
    <xf numFmtId="0" fontId="25" fillId="0" borderId="1" xfId="0" applyFont="1" applyFill="1" applyBorder="1" applyAlignment="1">
      <alignment horizontal="center" vertical="center"/>
    </xf>
    <xf numFmtId="0" fontId="25" fillId="2" borderId="13" xfId="0" applyFont="1" applyFill="1" applyBorder="1" applyAlignment="1">
      <alignment horizontal="center" vertical="center"/>
    </xf>
    <xf numFmtId="0" fontId="27" fillId="0" borderId="0" xfId="0" applyFont="1" applyAlignment="1">
      <alignment vertical="center"/>
    </xf>
    <xf numFmtId="49" fontId="19" fillId="3" borderId="11" xfId="0" applyNumberFormat="1" applyFont="1" applyFill="1" applyBorder="1" applyAlignment="1">
      <alignment horizontal="center" vertical="center"/>
    </xf>
    <xf numFmtId="49" fontId="26" fillId="3" borderId="13" xfId="0" applyNumberFormat="1" applyFont="1" applyFill="1" applyBorder="1" applyAlignment="1">
      <alignment horizontal="center" vertical="center"/>
    </xf>
    <xf numFmtId="49" fontId="20" fillId="3" borderId="13" xfId="0" applyNumberFormat="1" applyFont="1" applyFill="1" applyBorder="1" applyAlignment="1">
      <alignment horizontal="center" vertical="center"/>
    </xf>
    <xf numFmtId="0" fontId="16" fillId="0" borderId="0" xfId="0" applyFont="1" applyAlignment="1">
      <alignment vertical="center"/>
    </xf>
    <xf numFmtId="49" fontId="40" fillId="2" borderId="13" xfId="0" applyNumberFormat="1" applyFont="1" applyFill="1" applyBorder="1" applyAlignment="1">
      <alignment horizontal="center" vertical="center"/>
    </xf>
    <xf numFmtId="49" fontId="11" fillId="2" borderId="11" xfId="0" applyNumberFormat="1" applyFont="1" applyFill="1" applyBorder="1" applyAlignment="1">
      <alignment horizontal="center" vertical="center"/>
    </xf>
    <xf numFmtId="49" fontId="40" fillId="2" borderId="13" xfId="0" applyNumberFormat="1" applyFont="1" applyFill="1" applyBorder="1" applyAlignment="1" applyProtection="1">
      <alignment horizontal="center" vertical="center"/>
      <protection locked="0"/>
    </xf>
    <xf numFmtId="49" fontId="25" fillId="2" borderId="13" xfId="0" applyNumberFormat="1" applyFont="1" applyFill="1" applyBorder="1" applyAlignment="1">
      <alignment horizontal="center" vertical="center"/>
    </xf>
    <xf numFmtId="49" fontId="24" fillId="2" borderId="13" xfId="0" applyNumberFormat="1" applyFont="1" applyFill="1" applyBorder="1" applyAlignment="1">
      <alignment horizontal="center" vertical="center"/>
    </xf>
    <xf numFmtId="0" fontId="2" fillId="0" borderId="0" xfId="0" applyFont="1"/>
    <xf numFmtId="4" fontId="20" fillId="0" borderId="1" xfId="0" applyNumberFormat="1" applyFont="1" applyFill="1" applyBorder="1" applyAlignment="1">
      <alignment horizontal="center" vertical="center"/>
    </xf>
    <xf numFmtId="0" fontId="0" fillId="2" borderId="11" xfId="0" applyFill="1" applyBorder="1" applyAlignment="1">
      <alignment horizontal="center"/>
    </xf>
    <xf numFmtId="0" fontId="12" fillId="2" borderId="13" xfId="0" applyFont="1" applyFill="1" applyBorder="1" applyAlignment="1">
      <alignment horizontal="center" vertical="center" wrapText="1"/>
    </xf>
    <xf numFmtId="49" fontId="19" fillId="3" borderId="13" xfId="0" applyNumberFormat="1" applyFont="1" applyFill="1" applyBorder="1" applyAlignment="1">
      <alignment horizontal="center" vertical="center"/>
    </xf>
    <xf numFmtId="49" fontId="11" fillId="2" borderId="13" xfId="0" applyNumberFormat="1" applyFont="1" applyFill="1" applyBorder="1" applyAlignment="1">
      <alignment horizontal="center" vertical="center"/>
    </xf>
    <xf numFmtId="0" fontId="19" fillId="0" borderId="14" xfId="0" applyFont="1" applyFill="1" applyBorder="1" applyAlignment="1">
      <alignment horizontal="center" vertical="center"/>
    </xf>
    <xf numFmtId="0" fontId="23" fillId="0" borderId="1" xfId="0" applyFont="1" applyFill="1" applyBorder="1" applyAlignment="1" applyProtection="1">
      <alignment vertical="center"/>
      <protection locked="0"/>
    </xf>
    <xf numFmtId="0" fontId="0" fillId="0" borderId="0" xfId="0" applyAlignment="1">
      <alignment vertical="center"/>
    </xf>
    <xf numFmtId="0" fontId="51" fillId="0" borderId="0" xfId="0" applyFont="1" applyAlignment="1">
      <alignment horizontal="center"/>
    </xf>
    <xf numFmtId="0" fontId="52" fillId="2" borderId="13" xfId="0" applyFont="1" applyFill="1" applyBorder="1" applyAlignment="1">
      <alignment horizontal="center" vertical="center" wrapText="1"/>
    </xf>
    <xf numFmtId="0" fontId="53" fillId="2" borderId="13" xfId="0" applyFont="1" applyFill="1" applyBorder="1" applyAlignment="1">
      <alignment horizontal="center"/>
    </xf>
    <xf numFmtId="49" fontId="49" fillId="2" borderId="13" xfId="0" applyNumberFormat="1" applyFont="1" applyFill="1" applyBorder="1" applyAlignment="1">
      <alignment horizontal="center"/>
    </xf>
    <xf numFmtId="0" fontId="13" fillId="0" borderId="1" xfId="0" applyFont="1" applyFill="1" applyBorder="1" applyAlignment="1">
      <alignment horizontal="center"/>
    </xf>
    <xf numFmtId="9" fontId="37" fillId="4" borderId="10" xfId="0" applyNumberFormat="1" applyFont="1" applyFill="1" applyBorder="1" applyAlignment="1">
      <alignment horizontal="center" vertical="center"/>
    </xf>
    <xf numFmtId="9" fontId="37" fillId="2" borderId="13" xfId="0" applyNumberFormat="1" applyFont="1" applyFill="1" applyBorder="1" applyAlignment="1">
      <alignment horizontal="center" vertical="center"/>
    </xf>
    <xf numFmtId="164" fontId="25" fillId="0" borderId="1" xfId="0" applyNumberFormat="1" applyFont="1" applyFill="1" applyBorder="1" applyAlignment="1">
      <alignment horizontal="center" vertical="center" wrapText="1"/>
    </xf>
    <xf numFmtId="9" fontId="35" fillId="0" borderId="6" xfId="0" applyNumberFormat="1" applyFont="1" applyBorder="1" applyAlignment="1">
      <alignment horizontal="center" vertical="center"/>
    </xf>
    <xf numFmtId="0" fontId="19" fillId="0" borderId="16" xfId="0" applyFont="1" applyFill="1" applyBorder="1" applyAlignment="1">
      <alignment horizontal="center" vertical="center"/>
    </xf>
    <xf numFmtId="0" fontId="11" fillId="0" borderId="25" xfId="0" applyFont="1" applyFill="1" applyBorder="1" applyAlignment="1">
      <alignment horizontal="center"/>
    </xf>
    <xf numFmtId="0" fontId="8" fillId="2" borderId="13" xfId="0" applyFont="1" applyFill="1" applyBorder="1" applyAlignment="1">
      <alignment horizontal="center" vertical="center"/>
    </xf>
    <xf numFmtId="49" fontId="40" fillId="2" borderId="13" xfId="4" applyNumberFormat="1" applyFont="1" applyFill="1" applyBorder="1" applyAlignment="1" applyProtection="1">
      <alignment horizontal="center" vertical="center"/>
      <protection locked="0"/>
    </xf>
    <xf numFmtId="0" fontId="41" fillId="2" borderId="13" xfId="0" applyFont="1" applyFill="1" applyBorder="1" applyAlignment="1">
      <alignment horizontal="center" vertical="center"/>
    </xf>
    <xf numFmtId="0" fontId="23" fillId="0" borderId="1" xfId="0" applyFont="1" applyFill="1" applyBorder="1" applyAlignment="1">
      <alignment vertical="center"/>
    </xf>
    <xf numFmtId="49" fontId="26" fillId="2" borderId="13" xfId="0" applyNumberFormat="1" applyFont="1" applyFill="1" applyBorder="1" applyAlignment="1">
      <alignment horizontal="center" vertical="center" wrapText="1"/>
    </xf>
    <xf numFmtId="49" fontId="32" fillId="2" borderId="13" xfId="0" applyNumberFormat="1" applyFont="1" applyFill="1" applyBorder="1" applyAlignment="1">
      <alignment horizontal="center" vertical="center"/>
    </xf>
    <xf numFmtId="49" fontId="26" fillId="2" borderId="13" xfId="0" applyNumberFormat="1" applyFont="1" applyFill="1" applyBorder="1" applyAlignment="1">
      <alignment horizontal="center" vertical="center"/>
    </xf>
    <xf numFmtId="49" fontId="20" fillId="2" borderId="13" xfId="0" applyNumberFormat="1" applyFont="1" applyFill="1" applyBorder="1" applyAlignment="1">
      <alignment horizontal="center" vertical="center"/>
    </xf>
    <xf numFmtId="4" fontId="24" fillId="2" borderId="13" xfId="0" applyNumberFormat="1" applyFont="1" applyFill="1" applyBorder="1" applyAlignment="1">
      <alignment horizontal="center" vertical="center"/>
    </xf>
    <xf numFmtId="0" fontId="25" fillId="0" borderId="0" xfId="0" applyFont="1" applyAlignment="1">
      <alignment horizontal="center" vertical="center"/>
    </xf>
    <xf numFmtId="0" fontId="24" fillId="0" borderId="0" xfId="0" applyFont="1" applyAlignment="1">
      <alignment horizontal="center" vertical="center"/>
    </xf>
    <xf numFmtId="164" fontId="25" fillId="2" borderId="13" xfId="0" applyNumberFormat="1" applyFont="1" applyFill="1" applyBorder="1" applyAlignment="1">
      <alignment horizontal="center" vertical="center" wrapText="1"/>
    </xf>
    <xf numFmtId="0" fontId="24" fillId="2" borderId="13" xfId="0" applyFont="1" applyFill="1" applyBorder="1" applyAlignment="1">
      <alignment horizontal="center" vertical="center"/>
    </xf>
    <xf numFmtId="164" fontId="25" fillId="0" borderId="6" xfId="0" applyNumberFormat="1" applyFont="1" applyFill="1" applyBorder="1" applyAlignment="1">
      <alignment horizontal="center" vertical="center" wrapText="1"/>
    </xf>
    <xf numFmtId="164" fontId="25" fillId="3" borderId="13" xfId="0" applyNumberFormat="1" applyFont="1" applyFill="1" applyBorder="1" applyAlignment="1">
      <alignment horizontal="center" vertical="center" wrapText="1"/>
    </xf>
    <xf numFmtId="0" fontId="21" fillId="0" borderId="1" xfId="0" applyFont="1" applyFill="1" applyBorder="1" applyAlignment="1">
      <alignment vertical="center"/>
    </xf>
    <xf numFmtId="0" fontId="0" fillId="0" borderId="0" xfId="0" applyAlignment="1">
      <alignment horizontal="center" vertical="center"/>
    </xf>
    <xf numFmtId="0" fontId="0" fillId="2" borderId="13" xfId="0" applyFill="1" applyBorder="1" applyAlignment="1">
      <alignment horizontal="center" vertical="center"/>
    </xf>
    <xf numFmtId="49" fontId="31" fillId="2" borderId="13" xfId="0" applyNumberFormat="1" applyFont="1" applyFill="1" applyBorder="1" applyAlignment="1">
      <alignment horizontal="center" vertical="center"/>
    </xf>
    <xf numFmtId="0" fontId="19" fillId="0" borderId="1" xfId="0" applyFont="1" applyFill="1" applyBorder="1" applyAlignment="1">
      <alignment horizontal="center" vertical="center"/>
    </xf>
    <xf numFmtId="49" fontId="19" fillId="2" borderId="13" xfId="0" applyNumberFormat="1" applyFont="1" applyFill="1" applyBorder="1" applyAlignment="1">
      <alignment horizontal="center" vertical="center"/>
    </xf>
    <xf numFmtId="0" fontId="11" fillId="2" borderId="13" xfId="0" applyFont="1" applyFill="1" applyBorder="1" applyAlignment="1">
      <alignment horizontal="center" vertical="center"/>
    </xf>
    <xf numFmtId="0" fontId="4" fillId="0" borderId="32" xfId="0" applyFont="1" applyBorder="1" applyAlignment="1"/>
    <xf numFmtId="0" fontId="5" fillId="0" borderId="33" xfId="0" applyFont="1" applyBorder="1" applyAlignment="1"/>
    <xf numFmtId="0" fontId="3" fillId="0" borderId="33" xfId="1" applyBorder="1" applyAlignment="1" applyProtection="1"/>
    <xf numFmtId="0" fontId="6" fillId="0" borderId="33" xfId="0" applyFont="1" applyBorder="1" applyAlignment="1"/>
    <xf numFmtId="0" fontId="7" fillId="0" borderId="33" xfId="0" applyFont="1" applyBorder="1" applyAlignment="1"/>
    <xf numFmtId="164" fontId="25" fillId="2" borderId="13" xfId="0" applyNumberFormat="1" applyFont="1" applyFill="1" applyBorder="1" applyAlignment="1">
      <alignment vertical="center" wrapText="1"/>
    </xf>
    <xf numFmtId="0" fontId="0" fillId="2" borderId="5" xfId="0" applyFill="1" applyBorder="1" applyAlignment="1">
      <alignment horizontal="center"/>
    </xf>
    <xf numFmtId="49" fontId="34" fillId="2" borderId="5" xfId="0" applyNumberFormat="1" applyFont="1" applyFill="1" applyBorder="1" applyAlignment="1">
      <alignment horizontal="center"/>
    </xf>
    <xf numFmtId="49" fontId="34" fillId="3" borderId="5" xfId="0" applyNumberFormat="1" applyFont="1" applyFill="1" applyBorder="1" applyAlignment="1">
      <alignment horizontal="center" vertical="center"/>
    </xf>
    <xf numFmtId="49" fontId="34" fillId="3" borderId="5" xfId="0" applyNumberFormat="1" applyFont="1" applyFill="1" applyBorder="1" applyAlignment="1">
      <alignment horizontal="center"/>
    </xf>
    <xf numFmtId="3" fontId="11" fillId="2" borderId="5" xfId="0" applyNumberFormat="1" applyFont="1" applyFill="1" applyBorder="1" applyAlignment="1">
      <alignment horizontal="center"/>
    </xf>
    <xf numFmtId="49" fontId="34" fillId="2" borderId="5" xfId="0" applyNumberFormat="1" applyFont="1" applyFill="1" applyBorder="1" applyAlignment="1">
      <alignment horizontal="center" vertical="center"/>
    </xf>
    <xf numFmtId="9" fontId="21" fillId="0" borderId="2" xfId="0" applyNumberFormat="1" applyFont="1" applyBorder="1" applyAlignment="1">
      <alignment horizontal="center" vertical="center"/>
    </xf>
    <xf numFmtId="0" fontId="66" fillId="0" borderId="3" xfId="0" applyFont="1" applyFill="1" applyBorder="1" applyAlignment="1">
      <alignment horizontal="center"/>
    </xf>
    <xf numFmtId="0" fontId="33" fillId="0" borderId="34" xfId="0" applyFont="1" applyFill="1" applyBorder="1" applyAlignment="1">
      <alignment horizontal="center"/>
    </xf>
    <xf numFmtId="0" fontId="9" fillId="0" borderId="0" xfId="0" applyFont="1" applyAlignment="1">
      <alignment horizontal="center" wrapText="1"/>
    </xf>
    <xf numFmtId="0" fontId="45" fillId="0" borderId="0" xfId="0" applyFont="1" applyAlignment="1">
      <alignment horizontal="center" wrapText="1"/>
    </xf>
    <xf numFmtId="0" fontId="9" fillId="2" borderId="12" xfId="0" applyFont="1" applyFill="1" applyBorder="1" applyAlignment="1">
      <alignment horizontal="center" wrapText="1"/>
    </xf>
    <xf numFmtId="49" fontId="30" fillId="2" borderId="12" xfId="1" applyNumberFormat="1" applyFont="1" applyFill="1" applyBorder="1" applyAlignment="1" applyProtection="1">
      <alignment horizontal="center" wrapText="1"/>
    </xf>
    <xf numFmtId="49" fontId="30" fillId="3" borderId="12" xfId="1" applyNumberFormat="1" applyFont="1" applyFill="1" applyBorder="1" applyAlignment="1" applyProtection="1">
      <alignment horizontal="center" vertical="center" wrapText="1"/>
    </xf>
    <xf numFmtId="49" fontId="30" fillId="3" borderId="12" xfId="1" applyNumberFormat="1" applyFont="1" applyFill="1" applyBorder="1" applyAlignment="1" applyProtection="1">
      <alignment horizontal="center" wrapText="1"/>
    </xf>
    <xf numFmtId="0" fontId="15" fillId="2" borderId="12" xfId="1" applyFont="1" applyFill="1" applyBorder="1" applyAlignment="1" applyProtection="1">
      <alignment horizontal="center" wrapText="1"/>
    </xf>
    <xf numFmtId="49" fontId="15" fillId="2" borderId="12" xfId="1" applyNumberFormat="1" applyFont="1" applyFill="1" applyBorder="1" applyAlignment="1" applyProtection="1">
      <alignment horizontal="center" wrapText="1"/>
    </xf>
    <xf numFmtId="49" fontId="15" fillId="2" borderId="12" xfId="1" applyNumberFormat="1" applyFont="1" applyFill="1" applyBorder="1" applyAlignment="1" applyProtection="1">
      <alignment horizontal="center" vertical="center" wrapText="1"/>
    </xf>
    <xf numFmtId="0" fontId="9" fillId="0" borderId="0" xfId="0" applyFont="1" applyAlignment="1">
      <alignment wrapText="1"/>
    </xf>
    <xf numFmtId="0" fontId="73" fillId="0" borderId="0" xfId="0" applyFont="1" applyFill="1" applyBorder="1" applyAlignment="1">
      <alignment horizontal="center" wrapText="1"/>
    </xf>
    <xf numFmtId="9" fontId="75" fillId="0" borderId="46" xfId="0" applyNumberFormat="1" applyFont="1" applyBorder="1" applyAlignment="1">
      <alignment horizontal="center" wrapText="1"/>
    </xf>
    <xf numFmtId="0" fontId="79" fillId="0" borderId="0" xfId="0" applyFont="1" applyAlignment="1">
      <alignment horizontal="left"/>
    </xf>
    <xf numFmtId="0" fontId="2" fillId="0" borderId="0" xfId="3" applyAlignment="1" applyProtection="1">
      <alignment vertical="center"/>
    </xf>
    <xf numFmtId="0" fontId="2" fillId="0" borderId="0" xfId="3" applyBorder="1" applyAlignment="1" applyProtection="1">
      <alignment vertical="center"/>
    </xf>
    <xf numFmtId="0" fontId="17" fillId="0" borderId="1" xfId="3" applyFont="1" applyBorder="1" applyAlignment="1" applyProtection="1">
      <alignment horizontal="center" vertical="center"/>
    </xf>
    <xf numFmtId="0" fontId="2" fillId="0" borderId="0" xfId="3" applyFill="1" applyBorder="1" applyAlignment="1" applyProtection="1">
      <alignment vertical="center"/>
    </xf>
    <xf numFmtId="9" fontId="58" fillId="0" borderId="32" xfId="0" applyNumberFormat="1" applyFont="1" applyBorder="1" applyAlignment="1">
      <alignment vertical="center"/>
    </xf>
    <xf numFmtId="9" fontId="58" fillId="0" borderId="51" xfId="0" applyNumberFormat="1" applyFont="1" applyBorder="1" applyAlignment="1">
      <alignment vertical="center"/>
    </xf>
    <xf numFmtId="9" fontId="58" fillId="0" borderId="52" xfId="0" applyNumberFormat="1" applyFont="1" applyBorder="1" applyAlignment="1">
      <alignment vertical="center"/>
    </xf>
    <xf numFmtId="9" fontId="58" fillId="0" borderId="33" xfId="0" applyNumberFormat="1" applyFont="1" applyBorder="1" applyAlignment="1">
      <alignment vertical="center"/>
    </xf>
    <xf numFmtId="9" fontId="58" fillId="0" borderId="0" xfId="0" applyNumberFormat="1" applyFont="1" applyBorder="1" applyAlignment="1">
      <alignment vertical="center"/>
    </xf>
    <xf numFmtId="9" fontId="58" fillId="0" borderId="40" xfId="0" applyNumberFormat="1" applyFont="1" applyBorder="1" applyAlignment="1">
      <alignment vertical="center"/>
    </xf>
    <xf numFmtId="0" fontId="12" fillId="2" borderId="5" xfId="0" applyFont="1" applyFill="1" applyBorder="1" applyAlignment="1">
      <alignment horizontal="center" vertical="center"/>
    </xf>
    <xf numFmtId="0" fontId="74" fillId="0" borderId="48" xfId="0" applyFont="1" applyFill="1" applyBorder="1" applyAlignment="1">
      <alignment horizontal="center" wrapText="1"/>
    </xf>
    <xf numFmtId="0" fontId="17" fillId="0" borderId="10" xfId="3" applyFont="1" applyBorder="1" applyAlignment="1" applyProtection="1">
      <alignment horizontal="center" vertical="center"/>
    </xf>
    <xf numFmtId="0" fontId="17" fillId="0" borderId="0" xfId="3" applyFont="1" applyFill="1" applyBorder="1" applyAlignment="1" applyProtection="1">
      <alignment vertical="top"/>
    </xf>
    <xf numFmtId="0" fontId="17"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0" fillId="0" borderId="0" xfId="3" applyFont="1" applyFill="1" applyBorder="1" applyAlignment="1" applyProtection="1">
      <alignment horizontal="right" vertical="center"/>
    </xf>
    <xf numFmtId="0" fontId="2" fillId="0" borderId="20" xfId="3" applyBorder="1" applyAlignment="1" applyProtection="1">
      <alignment vertical="center"/>
    </xf>
    <xf numFmtId="164" fontId="70" fillId="0" borderId="35" xfId="0" applyNumberFormat="1" applyFont="1" applyFill="1" applyBorder="1" applyAlignment="1">
      <alignment horizontal="center" vertical="center"/>
    </xf>
    <xf numFmtId="164" fontId="21" fillId="0" borderId="35" xfId="0" applyNumberFormat="1" applyFont="1" applyFill="1" applyBorder="1" applyAlignment="1">
      <alignment horizontal="center" vertical="center"/>
    </xf>
    <xf numFmtId="164" fontId="76" fillId="0" borderId="53" xfId="0" applyNumberFormat="1" applyFont="1" applyFill="1" applyBorder="1" applyAlignment="1">
      <alignment horizontal="center" wrapText="1"/>
    </xf>
    <xf numFmtId="0" fontId="0" fillId="5" borderId="11" xfId="0" applyFill="1" applyBorder="1" applyAlignment="1">
      <alignment horizontal="center"/>
    </xf>
    <xf numFmtId="0" fontId="0" fillId="5" borderId="13" xfId="0" applyFill="1" applyBorder="1" applyAlignment="1">
      <alignment horizontal="center" vertical="center"/>
    </xf>
    <xf numFmtId="0" fontId="51" fillId="5" borderId="13" xfId="0" applyFont="1" applyFill="1" applyBorder="1" applyAlignment="1">
      <alignment horizontal="center"/>
    </xf>
    <xf numFmtId="0" fontId="8" fillId="5" borderId="13" xfId="0" applyFont="1" applyFill="1" applyBorder="1" applyAlignment="1">
      <alignment horizontal="center" vertical="center"/>
    </xf>
    <xf numFmtId="0" fontId="25" fillId="5" borderId="13" xfId="0" applyFont="1" applyFill="1" applyBorder="1" applyAlignment="1">
      <alignment horizontal="center" vertical="center"/>
    </xf>
    <xf numFmtId="0" fontId="24" fillId="5" borderId="13" xfId="0" applyFont="1" applyFill="1" applyBorder="1" applyAlignment="1">
      <alignment horizontal="center" vertical="center"/>
    </xf>
    <xf numFmtId="0" fontId="0" fillId="5" borderId="13" xfId="0" applyFill="1" applyBorder="1" applyAlignment="1">
      <alignment horizontal="center"/>
    </xf>
    <xf numFmtId="0" fontId="9" fillId="5" borderId="12" xfId="0" applyFont="1" applyFill="1" applyBorder="1" applyAlignment="1">
      <alignment horizontal="center" wrapText="1"/>
    </xf>
    <xf numFmtId="0" fontId="9" fillId="0" borderId="0" xfId="0" applyFont="1" applyAlignment="1">
      <alignment horizontal="center"/>
    </xf>
    <xf numFmtId="0" fontId="4" fillId="0" borderId="33" xfId="0" applyFont="1" applyBorder="1" applyAlignment="1"/>
    <xf numFmtId="0" fontId="2" fillId="0" borderId="0" xfId="3" applyAlignment="1" applyProtection="1">
      <alignment horizontal="left" vertical="center"/>
    </xf>
    <xf numFmtId="0" fontId="2" fillId="0" borderId="0" xfId="3" applyAlignment="1" applyProtection="1">
      <alignment horizontal="left" wrapText="1"/>
    </xf>
    <xf numFmtId="0" fontId="62" fillId="0" borderId="0" xfId="3" applyFont="1" applyFill="1" applyBorder="1" applyAlignment="1" applyProtection="1">
      <alignment vertical="center" wrapText="1"/>
    </xf>
    <xf numFmtId="49" fontId="2" fillId="0" borderId="0" xfId="3" applyNumberFormat="1" applyFill="1" applyBorder="1" applyAlignment="1" applyProtection="1">
      <alignment vertical="center"/>
      <protection locked="0"/>
    </xf>
    <xf numFmtId="0" fontId="17" fillId="0" borderId="0" xfId="3" applyFont="1" applyFill="1" applyBorder="1" applyAlignment="1" applyProtection="1">
      <alignment vertical="center"/>
    </xf>
    <xf numFmtId="0" fontId="2" fillId="0" borderId="0" xfId="3" applyFill="1" applyBorder="1" applyAlignment="1" applyProtection="1">
      <alignment wrapText="1"/>
    </xf>
    <xf numFmtId="0" fontId="17" fillId="0" borderId="0" xfId="3" applyFont="1" applyFill="1" applyBorder="1" applyAlignment="1" applyProtection="1">
      <alignment vertical="center" wrapText="1"/>
    </xf>
    <xf numFmtId="0" fontId="62" fillId="0" borderId="1" xfId="3" applyFont="1" applyBorder="1" applyAlignment="1" applyProtection="1">
      <alignment vertical="center" wrapText="1"/>
    </xf>
    <xf numFmtId="0" fontId="8" fillId="6" borderId="1" xfId="3" applyFont="1" applyFill="1" applyBorder="1" applyAlignment="1" applyProtection="1">
      <alignment horizontal="center" vertical="center"/>
    </xf>
    <xf numFmtId="49" fontId="8" fillId="6" borderId="1" xfId="3" applyNumberFormat="1" applyFont="1" applyFill="1" applyBorder="1" applyAlignment="1" applyProtection="1">
      <alignment horizontal="center" vertical="center"/>
      <protection locked="0"/>
    </xf>
    <xf numFmtId="14" fontId="8" fillId="6" borderId="1" xfId="3" applyNumberFormat="1" applyFont="1" applyFill="1" applyBorder="1" applyAlignment="1" applyProtection="1">
      <alignment horizontal="center" vertical="center"/>
      <protection locked="0"/>
    </xf>
    <xf numFmtId="0" fontId="8" fillId="6" borderId="1" xfId="3" applyFont="1" applyFill="1" applyBorder="1" applyAlignment="1" applyProtection="1">
      <alignment horizontal="left" vertical="center"/>
      <protection locked="0"/>
    </xf>
    <xf numFmtId="0" fontId="17" fillId="6" borderId="1" xfId="3" applyFont="1" applyFill="1" applyBorder="1" applyAlignment="1" applyProtection="1">
      <alignment horizontal="left" vertical="center"/>
    </xf>
    <xf numFmtId="0" fontId="8" fillId="6" borderId="1" xfId="3" applyFont="1" applyFill="1" applyBorder="1" applyAlignment="1" applyProtection="1">
      <alignment vertical="center"/>
    </xf>
    <xf numFmtId="0" fontId="8" fillId="6" borderId="1" xfId="3" applyFont="1" applyFill="1" applyBorder="1" applyAlignment="1" applyProtection="1">
      <alignment horizontal="left" vertical="center"/>
    </xf>
    <xf numFmtId="164" fontId="25" fillId="11" borderId="13" xfId="0" applyNumberFormat="1" applyFont="1" applyFill="1" applyBorder="1" applyAlignment="1">
      <alignment horizontal="center" vertical="center" wrapText="1"/>
    </xf>
    <xf numFmtId="164" fontId="25" fillId="9" borderId="13" xfId="0" applyNumberFormat="1" applyFont="1" applyFill="1" applyBorder="1" applyAlignment="1">
      <alignment horizontal="center" vertical="center" wrapText="1"/>
    </xf>
    <xf numFmtId="49" fontId="19" fillId="9" borderId="11" xfId="0" applyNumberFormat="1" applyFont="1" applyFill="1" applyBorder="1" applyAlignment="1">
      <alignment horizontal="center"/>
    </xf>
    <xf numFmtId="49" fontId="19" fillId="9" borderId="13" xfId="0" applyNumberFormat="1" applyFont="1" applyFill="1" applyBorder="1" applyAlignment="1">
      <alignment horizontal="center" vertical="center"/>
    </xf>
    <xf numFmtId="49" fontId="6" fillId="9" borderId="13" xfId="4" applyNumberFormat="1" applyFont="1" applyFill="1" applyBorder="1" applyAlignment="1" applyProtection="1">
      <alignment horizontal="center" vertical="center"/>
      <protection locked="0"/>
    </xf>
    <xf numFmtId="49" fontId="26" fillId="9" borderId="13" xfId="0" applyNumberFormat="1" applyFont="1" applyFill="1" applyBorder="1" applyAlignment="1">
      <alignment horizontal="center" vertical="center"/>
    </xf>
    <xf numFmtId="49" fontId="20" fillId="9" borderId="13" xfId="0" applyNumberFormat="1" applyFont="1" applyFill="1" applyBorder="1" applyAlignment="1">
      <alignment horizontal="center" vertical="center"/>
    </xf>
    <xf numFmtId="49" fontId="34" fillId="9" borderId="5" xfId="0" applyNumberFormat="1" applyFont="1" applyFill="1" applyBorder="1" applyAlignment="1">
      <alignment horizontal="center"/>
    </xf>
    <xf numFmtId="49" fontId="30" fillId="9" borderId="12" xfId="1" applyNumberFormat="1" applyFont="1" applyFill="1" applyBorder="1" applyAlignment="1" applyProtection="1">
      <alignment horizontal="center" wrapText="1"/>
    </xf>
    <xf numFmtId="164" fontId="25" fillId="9" borderId="0" xfId="0" applyNumberFormat="1" applyFont="1" applyFill="1" applyBorder="1" applyAlignment="1">
      <alignment horizontal="center" vertical="center" wrapText="1"/>
    </xf>
    <xf numFmtId="0" fontId="95" fillId="13" borderId="16" xfId="0" applyFont="1" applyFill="1" applyBorder="1" applyAlignment="1">
      <alignment horizontal="center" vertical="center"/>
    </xf>
    <xf numFmtId="0" fontId="96" fillId="0" borderId="1" xfId="0" applyFont="1" applyFill="1" applyBorder="1" applyAlignment="1">
      <alignment horizontal="center" vertical="center"/>
    </xf>
    <xf numFmtId="0" fontId="11" fillId="13" borderId="9" xfId="0" applyFont="1" applyFill="1" applyBorder="1" applyAlignment="1">
      <alignment horizontal="center"/>
    </xf>
    <xf numFmtId="0" fontId="19" fillId="13" borderId="14" xfId="0" applyFont="1" applyFill="1" applyBorder="1" applyAlignment="1">
      <alignment horizontal="center" vertical="center"/>
    </xf>
    <xf numFmtId="164" fontId="25" fillId="13" borderId="6" xfId="0" applyNumberFormat="1" applyFont="1" applyFill="1" applyBorder="1" applyAlignment="1">
      <alignment horizontal="center" vertical="center" wrapText="1"/>
    </xf>
    <xf numFmtId="164" fontId="25" fillId="13" borderId="1" xfId="0" applyNumberFormat="1" applyFont="1" applyFill="1" applyBorder="1" applyAlignment="1">
      <alignment horizontal="center" vertical="center" wrapText="1"/>
    </xf>
    <xf numFmtId="0" fontId="25" fillId="13" borderId="1" xfId="0" applyFont="1" applyFill="1" applyBorder="1" applyAlignment="1">
      <alignment horizontal="center" vertical="center"/>
    </xf>
    <xf numFmtId="4" fontId="20" fillId="13" borderId="31" xfId="0" applyNumberFormat="1" applyFont="1" applyFill="1" applyBorder="1" applyAlignment="1">
      <alignment horizontal="center" vertical="center"/>
    </xf>
    <xf numFmtId="3" fontId="11" fillId="13" borderId="1" xfId="0" applyNumberFormat="1" applyFont="1" applyFill="1" applyBorder="1" applyAlignment="1">
      <alignment horizontal="center"/>
    </xf>
    <xf numFmtId="0" fontId="11" fillId="13" borderId="25" xfId="0" applyFont="1" applyFill="1" applyBorder="1" applyAlignment="1">
      <alignment horizontal="center"/>
    </xf>
    <xf numFmtId="0" fontId="50" fillId="13" borderId="16" xfId="0" applyFont="1" applyFill="1" applyBorder="1" applyAlignment="1">
      <alignment horizontal="center"/>
    </xf>
    <xf numFmtId="0" fontId="23" fillId="13" borderId="6" xfId="0" applyFont="1" applyFill="1" applyBorder="1" applyAlignment="1" applyProtection="1">
      <alignment vertical="center"/>
      <protection locked="0"/>
    </xf>
    <xf numFmtId="0" fontId="25" fillId="13" borderId="6" xfId="0" applyFont="1" applyFill="1" applyBorder="1" applyAlignment="1">
      <alignment horizontal="center" vertical="center"/>
    </xf>
    <xf numFmtId="4" fontId="20" fillId="13" borderId="2" xfId="0" applyNumberFormat="1" applyFont="1" applyFill="1" applyBorder="1" applyAlignment="1">
      <alignment horizontal="center" vertical="center"/>
    </xf>
    <xf numFmtId="3" fontId="11" fillId="13" borderId="6" xfId="0" applyNumberFormat="1" applyFont="1" applyFill="1" applyBorder="1" applyAlignment="1">
      <alignment horizontal="center"/>
    </xf>
    <xf numFmtId="0" fontId="91" fillId="13" borderId="39" xfId="1" applyFont="1" applyFill="1" applyBorder="1" applyAlignment="1" applyProtection="1">
      <alignment horizontal="center" wrapText="1"/>
    </xf>
    <xf numFmtId="0" fontId="11" fillId="13" borderId="29" xfId="0" applyFont="1" applyFill="1" applyBorder="1" applyAlignment="1">
      <alignment horizontal="center"/>
    </xf>
    <xf numFmtId="0" fontId="23" fillId="13" borderId="41" xfId="0" applyFont="1" applyFill="1" applyBorder="1" applyAlignment="1" applyProtection="1">
      <alignment vertical="center"/>
      <protection locked="0"/>
    </xf>
    <xf numFmtId="164" fontId="25" fillId="13" borderId="41" xfId="0" applyNumberFormat="1" applyFont="1" applyFill="1" applyBorder="1" applyAlignment="1">
      <alignment horizontal="center" vertical="center" wrapText="1"/>
    </xf>
    <xf numFmtId="0" fontId="25" fillId="13" borderId="41" xfId="0" applyFont="1" applyFill="1" applyBorder="1" applyAlignment="1">
      <alignment horizontal="center" vertical="center"/>
    </xf>
    <xf numFmtId="4" fontId="20" fillId="13" borderId="30" xfId="0" applyNumberFormat="1" applyFont="1" applyFill="1" applyBorder="1" applyAlignment="1">
      <alignment horizontal="center" vertical="center"/>
    </xf>
    <xf numFmtId="3" fontId="11" fillId="13" borderId="41" xfId="0" applyNumberFormat="1" applyFont="1" applyFill="1" applyBorder="1" applyAlignment="1">
      <alignment horizontal="center"/>
    </xf>
    <xf numFmtId="0" fontId="91" fillId="13" borderId="49" xfId="1" applyFont="1" applyFill="1" applyBorder="1" applyAlignment="1" applyProtection="1">
      <alignment horizontal="center" wrapText="1"/>
    </xf>
    <xf numFmtId="0" fontId="11" fillId="13" borderId="8" xfId="0" applyFont="1" applyFill="1" applyBorder="1" applyAlignment="1">
      <alignment horizontal="center"/>
    </xf>
    <xf numFmtId="0" fontId="15" fillId="13" borderId="39" xfId="1" applyFont="1" applyFill="1" applyBorder="1" applyAlignment="1" applyProtection="1">
      <alignment horizontal="center" wrapText="1"/>
    </xf>
    <xf numFmtId="164" fontId="25" fillId="13" borderId="4" xfId="0" applyNumberFormat="1" applyFont="1" applyFill="1" applyBorder="1" applyAlignment="1">
      <alignment horizontal="center" vertical="center" wrapText="1"/>
    </xf>
    <xf numFmtId="164" fontId="25" fillId="13" borderId="10" xfId="0" applyNumberFormat="1" applyFont="1" applyFill="1" applyBorder="1" applyAlignment="1">
      <alignment horizontal="center" vertical="center" wrapText="1"/>
    </xf>
    <xf numFmtId="0" fontId="25" fillId="13" borderId="10" xfId="0" applyFont="1" applyFill="1" applyBorder="1" applyAlignment="1">
      <alignment horizontal="center" vertical="center"/>
    </xf>
    <xf numFmtId="4" fontId="20" fillId="13" borderId="35" xfId="0" applyNumberFormat="1" applyFont="1" applyFill="1" applyBorder="1" applyAlignment="1">
      <alignment horizontal="center" vertical="center"/>
    </xf>
    <xf numFmtId="3" fontId="11" fillId="13" borderId="10" xfId="0" applyNumberFormat="1" applyFont="1" applyFill="1" applyBorder="1" applyAlignment="1">
      <alignment horizontal="center"/>
    </xf>
    <xf numFmtId="0" fontId="15" fillId="13" borderId="43" xfId="1" applyFont="1" applyFill="1" applyBorder="1" applyAlignment="1" applyProtection="1">
      <alignment horizontal="center" wrapText="1"/>
    </xf>
    <xf numFmtId="0" fontId="96" fillId="13" borderId="14" xfId="0" applyFont="1" applyFill="1" applyBorder="1" applyAlignment="1">
      <alignment horizontal="center" vertical="center"/>
    </xf>
    <xf numFmtId="0" fontId="23" fillId="13" borderId="1" xfId="4" applyNumberFormat="1" applyFont="1" applyFill="1" applyBorder="1" applyAlignment="1" applyProtection="1">
      <alignment vertical="center"/>
      <protection locked="0"/>
    </xf>
    <xf numFmtId="0" fontId="25" fillId="13" borderId="1" xfId="0" applyFont="1" applyFill="1" applyBorder="1" applyAlignment="1">
      <alignment horizontal="center" vertical="center" wrapText="1"/>
    </xf>
    <xf numFmtId="0" fontId="15" fillId="13" borderId="42" xfId="1" applyFont="1" applyFill="1" applyBorder="1" applyAlignment="1" applyProtection="1">
      <alignment horizontal="center" wrapText="1"/>
    </xf>
    <xf numFmtId="0" fontId="11" fillId="13" borderId="27" xfId="0" applyFont="1" applyFill="1" applyBorder="1" applyAlignment="1">
      <alignment horizontal="center"/>
    </xf>
    <xf numFmtId="0" fontId="96" fillId="13" borderId="21" xfId="0" applyFont="1" applyFill="1" applyBorder="1" applyAlignment="1">
      <alignment horizontal="center" vertical="center"/>
    </xf>
    <xf numFmtId="0" fontId="23" fillId="13" borderId="4" xfId="4" applyNumberFormat="1" applyFont="1" applyFill="1" applyBorder="1" applyAlignment="1" applyProtection="1">
      <alignment vertical="center"/>
      <protection locked="0"/>
    </xf>
    <xf numFmtId="0" fontId="25" fillId="13" borderId="4" xfId="0" applyFont="1" applyFill="1" applyBorder="1" applyAlignment="1">
      <alignment horizontal="center" vertical="center" wrapText="1"/>
    </xf>
    <xf numFmtId="4" fontId="20" fillId="13" borderId="37" xfId="0" applyNumberFormat="1" applyFont="1" applyFill="1" applyBorder="1" applyAlignment="1">
      <alignment horizontal="center" vertical="center"/>
    </xf>
    <xf numFmtId="3" fontId="11" fillId="13" borderId="4" xfId="0" applyNumberFormat="1" applyFont="1" applyFill="1" applyBorder="1" applyAlignment="1">
      <alignment horizontal="center"/>
    </xf>
    <xf numFmtId="0" fontId="13" fillId="13" borderId="16" xfId="0" applyFont="1" applyFill="1" applyBorder="1" applyAlignment="1">
      <alignment horizontal="center"/>
    </xf>
    <xf numFmtId="0" fontId="25" fillId="13" borderId="6" xfId="0" applyFont="1" applyFill="1" applyBorder="1" applyAlignment="1">
      <alignment horizontal="center" vertical="center" wrapText="1"/>
    </xf>
    <xf numFmtId="0" fontId="90" fillId="13" borderId="39" xfId="1" applyFont="1" applyFill="1" applyBorder="1" applyAlignment="1" applyProtection="1">
      <alignment horizontal="center" wrapText="1"/>
    </xf>
    <xf numFmtId="0" fontId="97" fillId="13" borderId="16" xfId="0" applyFont="1" applyFill="1" applyBorder="1" applyAlignment="1">
      <alignment horizontal="center" vertical="center"/>
    </xf>
    <xf numFmtId="0" fontId="97" fillId="13" borderId="14" xfId="0" applyFont="1" applyFill="1" applyBorder="1" applyAlignment="1">
      <alignment horizontal="center" vertical="center"/>
    </xf>
    <xf numFmtId="0" fontId="13" fillId="13" borderId="14" xfId="0" applyFont="1" applyFill="1" applyBorder="1" applyAlignment="1">
      <alignment horizontal="center"/>
    </xf>
    <xf numFmtId="0" fontId="23" fillId="13" borderId="1" xfId="0" applyFont="1" applyFill="1" applyBorder="1" applyAlignment="1" applyProtection="1">
      <alignment vertical="center"/>
      <protection locked="0"/>
    </xf>
    <xf numFmtId="0" fontId="91" fillId="13" borderId="42" xfId="1" applyFont="1" applyFill="1" applyBorder="1" applyAlignment="1" applyProtection="1">
      <alignment horizontal="center" wrapText="1"/>
    </xf>
    <xf numFmtId="0" fontId="98" fillId="13" borderId="14" xfId="0" applyFont="1" applyFill="1" applyBorder="1" applyAlignment="1">
      <alignment horizontal="center" vertical="center"/>
    </xf>
    <xf numFmtId="0" fontId="47" fillId="13" borderId="14" xfId="0" applyFont="1" applyFill="1" applyBorder="1" applyAlignment="1">
      <alignment horizontal="center" vertical="center"/>
    </xf>
    <xf numFmtId="0" fontId="47" fillId="13" borderId="16" xfId="0" applyFont="1" applyFill="1" applyBorder="1" applyAlignment="1">
      <alignment horizontal="center" vertical="center"/>
    </xf>
    <xf numFmtId="0" fontId="3" fillId="13" borderId="39" xfId="1" applyFill="1" applyBorder="1" applyAlignment="1" applyProtection="1">
      <alignment horizontal="center" wrapText="1"/>
    </xf>
    <xf numFmtId="4" fontId="20" fillId="13" borderId="38" xfId="0" applyNumberFormat="1" applyFont="1" applyFill="1" applyBorder="1" applyAlignment="1">
      <alignment horizontal="center" vertical="center"/>
    </xf>
    <xf numFmtId="3" fontId="11" fillId="13" borderId="7" xfId="0" applyNumberFormat="1" applyFont="1" applyFill="1" applyBorder="1" applyAlignment="1">
      <alignment horizontal="center"/>
    </xf>
    <xf numFmtId="0" fontId="21" fillId="13" borderId="1" xfId="4" applyNumberFormat="1" applyFont="1" applyFill="1" applyBorder="1" applyAlignment="1" applyProtection="1">
      <alignment vertical="center"/>
      <protection locked="0"/>
    </xf>
    <xf numFmtId="0" fontId="23" fillId="13" borderId="10" xfId="4" applyNumberFormat="1" applyFont="1" applyFill="1" applyBorder="1" applyAlignment="1" applyProtection="1">
      <alignment vertical="center"/>
      <protection locked="0"/>
    </xf>
    <xf numFmtId="0" fontId="25" fillId="13" borderId="10" xfId="0" applyFont="1" applyFill="1" applyBorder="1" applyAlignment="1">
      <alignment horizontal="center" vertical="center" wrapText="1"/>
    </xf>
    <xf numFmtId="0" fontId="15" fillId="13" borderId="47" xfId="1" applyNumberFormat="1" applyFont="1" applyFill="1" applyBorder="1" applyAlignment="1" applyProtection="1">
      <alignment horizontal="left" wrapText="1"/>
    </xf>
    <xf numFmtId="0" fontId="96" fillId="13" borderId="3" xfId="0" applyFont="1" applyFill="1" applyBorder="1" applyAlignment="1">
      <alignment horizontal="center" vertical="center"/>
    </xf>
    <xf numFmtId="0" fontId="23" fillId="13" borderId="3" xfId="0" applyFont="1" applyFill="1" applyBorder="1" applyAlignment="1" applyProtection="1">
      <alignment vertical="center"/>
      <protection locked="0"/>
    </xf>
    <xf numFmtId="3" fontId="11" fillId="13" borderId="3" xfId="0" applyNumberFormat="1" applyFont="1" applyFill="1" applyBorder="1" applyAlignment="1">
      <alignment horizontal="center"/>
    </xf>
    <xf numFmtId="0" fontId="19" fillId="13" borderId="16" xfId="0" applyFont="1" applyFill="1" applyBorder="1" applyAlignment="1">
      <alignment horizontal="center" vertical="center"/>
    </xf>
    <xf numFmtId="0" fontId="96" fillId="13" borderId="16" xfId="0" applyFont="1" applyFill="1" applyBorder="1" applyAlignment="1">
      <alignment horizontal="center" vertical="center"/>
    </xf>
    <xf numFmtId="0" fontId="23" fillId="13" borderId="6" xfId="4" applyNumberFormat="1" applyFont="1" applyFill="1" applyBorder="1" applyAlignment="1" applyProtection="1">
      <alignment vertical="center"/>
      <protection locked="0"/>
    </xf>
    <xf numFmtId="0" fontId="91" fillId="13" borderId="43" xfId="1" applyFont="1" applyFill="1" applyBorder="1" applyAlignment="1" applyProtection="1">
      <alignment horizontal="center" wrapText="1"/>
    </xf>
    <xf numFmtId="0" fontId="96" fillId="13" borderId="17" xfId="0" applyFont="1" applyFill="1" applyBorder="1" applyAlignment="1">
      <alignment horizontal="center" vertical="center"/>
    </xf>
    <xf numFmtId="0" fontId="25" fillId="13" borderId="4" xfId="0" applyFont="1" applyFill="1" applyBorder="1" applyAlignment="1">
      <alignment horizontal="center" vertical="center"/>
    </xf>
    <xf numFmtId="0" fontId="23" fillId="13" borderId="6" xfId="0" applyNumberFormat="1" applyFont="1" applyFill="1" applyBorder="1" applyAlignment="1" applyProtection="1">
      <alignment horizontal="left" vertical="center" wrapText="1"/>
      <protection locked="0"/>
    </xf>
    <xf numFmtId="0" fontId="23" fillId="13" borderId="1" xfId="0" applyNumberFormat="1" applyFont="1" applyFill="1" applyBorder="1" applyAlignment="1" applyProtection="1">
      <alignment horizontal="left" vertical="center" wrapText="1"/>
      <protection locked="0"/>
    </xf>
    <xf numFmtId="3" fontId="11" fillId="13" borderId="1" xfId="0" applyNumberFormat="1" applyFont="1" applyFill="1" applyBorder="1" applyAlignment="1">
      <alignment horizontal="center" vertical="center"/>
    </xf>
    <xf numFmtId="0" fontId="23" fillId="13" borderId="10" xfId="4" applyNumberFormat="1" applyFont="1" applyFill="1" applyBorder="1" applyAlignment="1" applyProtection="1">
      <alignment horizontal="left" vertical="center" wrapText="1"/>
      <protection locked="0"/>
    </xf>
    <xf numFmtId="0" fontId="91" fillId="13" borderId="43" xfId="1" applyFont="1" applyFill="1" applyBorder="1" applyAlignment="1" applyProtection="1">
      <alignment horizontal="center" vertical="center" wrapText="1"/>
    </xf>
    <xf numFmtId="0" fontId="15" fillId="13" borderId="43" xfId="1" applyFont="1" applyFill="1" applyBorder="1" applyAlignment="1" applyProtection="1">
      <alignment horizontal="center" vertical="center" wrapText="1"/>
    </xf>
    <xf numFmtId="0" fontId="19" fillId="13" borderId="17" xfId="0" applyFont="1" applyFill="1" applyBorder="1" applyAlignment="1">
      <alignment horizontal="center" vertical="center"/>
    </xf>
    <xf numFmtId="164" fontId="25" fillId="13" borderId="3" xfId="0" applyNumberFormat="1" applyFont="1" applyFill="1" applyBorder="1" applyAlignment="1">
      <alignment horizontal="center" vertical="center" wrapText="1"/>
    </xf>
    <xf numFmtId="0" fontId="25" fillId="13" borderId="3" xfId="0" applyFont="1" applyFill="1" applyBorder="1" applyAlignment="1">
      <alignment horizontal="center" vertical="center"/>
    </xf>
    <xf numFmtId="4" fontId="20" fillId="13" borderId="34" xfId="0" applyNumberFormat="1" applyFont="1" applyFill="1" applyBorder="1" applyAlignment="1">
      <alignment horizontal="center" vertical="center"/>
    </xf>
    <xf numFmtId="0" fontId="19" fillId="13" borderId="23" xfId="0" applyFont="1" applyFill="1" applyBorder="1" applyAlignment="1">
      <alignment horizontal="center" vertical="center"/>
    </xf>
    <xf numFmtId="0" fontId="95" fillId="13" borderId="14" xfId="0" applyFont="1" applyFill="1" applyBorder="1" applyAlignment="1">
      <alignment horizontal="center" vertical="center"/>
    </xf>
    <xf numFmtId="0" fontId="21" fillId="13" borderId="1" xfId="0" applyFont="1" applyFill="1" applyBorder="1" applyAlignment="1" applyProtection="1">
      <alignment vertical="center"/>
      <protection locked="0"/>
    </xf>
    <xf numFmtId="0" fontId="23" fillId="13" borderId="2" xfId="0" applyNumberFormat="1" applyFont="1" applyFill="1" applyBorder="1" applyAlignment="1" applyProtection="1">
      <alignment horizontal="left" vertical="center" wrapText="1"/>
      <protection locked="0"/>
    </xf>
    <xf numFmtId="0" fontId="96" fillId="13" borderId="1" xfId="0" applyFont="1" applyFill="1" applyBorder="1" applyAlignment="1">
      <alignment horizontal="center" vertical="center"/>
    </xf>
    <xf numFmtId="0" fontId="23" fillId="13" borderId="2" xfId="0" applyNumberFormat="1" applyFont="1" applyFill="1" applyBorder="1" applyAlignment="1">
      <alignment vertical="center" wrapText="1"/>
    </xf>
    <xf numFmtId="0" fontId="21" fillId="13" borderId="1" xfId="0" applyNumberFormat="1" applyFont="1" applyFill="1" applyBorder="1" applyAlignment="1" applyProtection="1">
      <alignment horizontal="left" vertical="center" wrapText="1"/>
      <protection locked="0"/>
    </xf>
    <xf numFmtId="0" fontId="21" fillId="13" borderId="10" xfId="0" applyNumberFormat="1" applyFont="1" applyFill="1" applyBorder="1" applyAlignment="1" applyProtection="1">
      <alignment horizontal="left" vertical="center" wrapText="1"/>
      <protection locked="0"/>
    </xf>
    <xf numFmtId="0" fontId="91" fillId="13" borderId="42" xfId="1" applyFont="1" applyFill="1" applyBorder="1" applyAlignment="1" applyProtection="1">
      <alignment horizontal="center" wrapText="1"/>
      <protection locked="0"/>
    </xf>
    <xf numFmtId="0" fontId="3" fillId="13" borderId="42" xfId="1" applyFill="1" applyBorder="1" applyAlignment="1" applyProtection="1">
      <alignment horizontal="left" wrapText="1"/>
      <protection locked="0"/>
    </xf>
    <xf numFmtId="49" fontId="23" fillId="13" borderId="10" xfId="4" applyNumberFormat="1" applyFont="1" applyFill="1" applyBorder="1" applyAlignment="1" applyProtection="1">
      <alignment vertical="center"/>
      <protection locked="0"/>
    </xf>
    <xf numFmtId="0" fontId="15" fillId="13" borderId="42" xfId="1" applyFont="1" applyFill="1" applyBorder="1" applyAlignment="1" applyProtection="1">
      <alignment horizontal="left" wrapText="1"/>
    </xf>
    <xf numFmtId="0" fontId="21" fillId="13" borderId="2" xfId="0" applyNumberFormat="1" applyFont="1" applyFill="1" applyBorder="1" applyAlignment="1">
      <alignment vertical="center" wrapText="1"/>
    </xf>
    <xf numFmtId="0" fontId="21" fillId="13" borderId="1" xfId="0" applyFont="1" applyFill="1" applyBorder="1" applyAlignment="1" applyProtection="1">
      <alignment vertical="center" wrapText="1"/>
      <protection locked="0"/>
    </xf>
    <xf numFmtId="0" fontId="62" fillId="13" borderId="31" xfId="0" applyNumberFormat="1" applyFont="1" applyFill="1" applyBorder="1" applyAlignment="1">
      <alignment vertical="center" wrapText="1"/>
    </xf>
    <xf numFmtId="49" fontId="23" fillId="13" borderId="1" xfId="4" applyNumberFormat="1" applyFont="1" applyFill="1" applyBorder="1" applyAlignment="1" applyProtection="1">
      <alignment vertical="center"/>
      <protection locked="0"/>
    </xf>
    <xf numFmtId="49" fontId="25" fillId="13" borderId="1" xfId="0" applyNumberFormat="1" applyFont="1" applyFill="1" applyBorder="1" applyAlignment="1">
      <alignment horizontal="center" vertical="center" wrapText="1"/>
    </xf>
    <xf numFmtId="0" fontId="20" fillId="13" borderId="31" xfId="0" applyNumberFormat="1" applyFont="1" applyFill="1" applyBorder="1" applyAlignment="1">
      <alignment horizontal="center" vertical="center"/>
    </xf>
    <xf numFmtId="49" fontId="11" fillId="13" borderId="1" xfId="0" applyNumberFormat="1" applyFont="1" applyFill="1" applyBorder="1" applyAlignment="1">
      <alignment horizontal="center"/>
    </xf>
    <xf numFmtId="49" fontId="15" fillId="13" borderId="42" xfId="1" applyNumberFormat="1" applyFont="1" applyFill="1" applyBorder="1" applyAlignment="1" applyProtection="1">
      <alignment horizontal="center" wrapText="1"/>
    </xf>
    <xf numFmtId="0" fontId="90" fillId="13" borderId="42" xfId="1" applyFont="1" applyFill="1" applyBorder="1" applyAlignment="1" applyProtection="1">
      <alignment horizontal="center" wrapText="1"/>
    </xf>
    <xf numFmtId="0" fontId="46" fillId="13" borderId="2" xfId="0" applyNumberFormat="1" applyFont="1" applyFill="1" applyBorder="1" applyAlignment="1">
      <alignment vertical="center" wrapText="1"/>
    </xf>
    <xf numFmtId="0" fontId="59" fillId="13" borderId="31" xfId="0" applyNumberFormat="1" applyFont="1" applyFill="1" applyBorder="1" applyAlignment="1">
      <alignment vertical="center" wrapText="1"/>
    </xf>
    <xf numFmtId="0" fontId="49" fillId="13" borderId="16" xfId="0" applyFont="1" applyFill="1" applyBorder="1" applyAlignment="1">
      <alignment horizontal="center"/>
    </xf>
    <xf numFmtId="0" fontId="15" fillId="13" borderId="43" xfId="1" applyFont="1" applyFill="1" applyBorder="1" applyAlignment="1" applyProtection="1">
      <alignment horizontal="left" wrapText="1"/>
    </xf>
    <xf numFmtId="0" fontId="11" fillId="13" borderId="9" xfId="0" applyFont="1" applyFill="1" applyBorder="1" applyAlignment="1">
      <alignment horizontal="center" vertical="center"/>
    </xf>
    <xf numFmtId="0" fontId="23" fillId="13" borderId="1" xfId="4" applyNumberFormat="1" applyFont="1" applyFill="1" applyBorder="1" applyAlignment="1" applyProtection="1">
      <alignment vertical="center" wrapText="1" shrinkToFit="1"/>
      <protection locked="0"/>
    </xf>
    <xf numFmtId="0" fontId="3" fillId="13" borderId="42" xfId="1" applyFill="1" applyBorder="1" applyAlignment="1" applyProtection="1">
      <alignment horizontal="center" vertical="center" wrapText="1"/>
    </xf>
    <xf numFmtId="0" fontId="47" fillId="13" borderId="1" xfId="0" applyFont="1" applyFill="1" applyBorder="1" applyAlignment="1">
      <alignment horizontal="center" vertical="center"/>
    </xf>
    <xf numFmtId="4" fontId="20" fillId="13" borderId="1" xfId="0" applyNumberFormat="1" applyFont="1" applyFill="1" applyBorder="1" applyAlignment="1">
      <alignment horizontal="center" vertical="center"/>
    </xf>
    <xf numFmtId="0" fontId="47" fillId="13" borderId="20" xfId="0" applyFont="1" applyFill="1" applyBorder="1" applyAlignment="1">
      <alignment horizontal="center" vertical="center"/>
    </xf>
    <xf numFmtId="0" fontId="23" fillId="13" borderId="7" xfId="4" applyNumberFormat="1" applyFont="1" applyFill="1" applyBorder="1" applyAlignment="1" applyProtection="1">
      <alignment vertical="center"/>
      <protection locked="0"/>
    </xf>
    <xf numFmtId="164" fontId="25" fillId="13" borderId="7" xfId="0" applyNumberFormat="1" applyFont="1" applyFill="1" applyBorder="1" applyAlignment="1">
      <alignment horizontal="center" vertical="center" wrapText="1"/>
    </xf>
    <xf numFmtId="0" fontId="25" fillId="13" borderId="7" xfId="0" applyFont="1" applyFill="1" applyBorder="1" applyAlignment="1">
      <alignment horizontal="center" vertical="center" wrapText="1"/>
    </xf>
    <xf numFmtId="0" fontId="15" fillId="13" borderId="40" xfId="1" applyFont="1" applyFill="1" applyBorder="1" applyAlignment="1" applyProtection="1">
      <alignment horizontal="left" wrapText="1"/>
    </xf>
    <xf numFmtId="0" fontId="47" fillId="13" borderId="3" xfId="0" applyFont="1" applyFill="1" applyBorder="1" applyAlignment="1">
      <alignment horizontal="center" vertical="center"/>
    </xf>
    <xf numFmtId="0" fontId="15" fillId="13" borderId="44" xfId="1" applyFont="1" applyFill="1" applyBorder="1" applyAlignment="1" applyProtection="1">
      <alignment horizontal="left" wrapText="1"/>
    </xf>
    <xf numFmtId="4" fontId="20" fillId="13" borderId="6" xfId="0" applyNumberFormat="1" applyFont="1" applyFill="1" applyBorder="1" applyAlignment="1">
      <alignment horizontal="center" vertical="center"/>
    </xf>
    <xf numFmtId="0" fontId="19" fillId="13" borderId="22" xfId="0" applyFont="1" applyFill="1" applyBorder="1" applyAlignment="1">
      <alignment horizontal="center" vertical="center"/>
    </xf>
    <xf numFmtId="0" fontId="23" fillId="13" borderId="3" xfId="4" applyNumberFormat="1" applyFont="1" applyFill="1" applyBorder="1" applyAlignment="1" applyProtection="1">
      <alignment vertical="center"/>
      <protection locked="0"/>
    </xf>
    <xf numFmtId="0" fontId="96" fillId="13" borderId="6" xfId="0" applyFont="1" applyFill="1" applyBorder="1" applyAlignment="1">
      <alignment horizontal="center" vertical="center"/>
    </xf>
    <xf numFmtId="0" fontId="23" fillId="13" borderId="5" xfId="4" applyNumberFormat="1" applyFont="1" applyFill="1" applyBorder="1" applyAlignment="1" applyProtection="1">
      <alignment vertical="center"/>
      <protection locked="0"/>
    </xf>
    <xf numFmtId="4" fontId="20" fillId="13" borderId="36" xfId="0" applyNumberFormat="1" applyFont="1" applyFill="1" applyBorder="1" applyAlignment="1">
      <alignment horizontal="center" vertical="center"/>
    </xf>
    <xf numFmtId="3" fontId="11" fillId="13" borderId="5" xfId="0" applyNumberFormat="1" applyFont="1" applyFill="1" applyBorder="1" applyAlignment="1">
      <alignment horizontal="center"/>
    </xf>
    <xf numFmtId="0" fontId="19" fillId="13" borderId="5" xfId="0" applyFont="1" applyFill="1" applyBorder="1" applyAlignment="1">
      <alignment horizontal="center" vertical="center"/>
    </xf>
    <xf numFmtId="164" fontId="25" fillId="13" borderId="5" xfId="0" applyNumberFormat="1" applyFont="1" applyFill="1" applyBorder="1" applyAlignment="1">
      <alignment horizontal="center" vertical="center" wrapText="1"/>
    </xf>
    <xf numFmtId="0" fontId="15" fillId="13" borderId="12" xfId="1" applyFont="1" applyFill="1" applyBorder="1" applyAlignment="1" applyProtection="1">
      <alignment horizontal="center" wrapText="1"/>
    </xf>
    <xf numFmtId="0" fontId="23" fillId="13" borderId="41" xfId="4" applyNumberFormat="1" applyFont="1" applyFill="1" applyBorder="1" applyAlignment="1" applyProtection="1">
      <alignment vertical="center"/>
      <protection locked="0"/>
    </xf>
    <xf numFmtId="0" fontId="3" fillId="13" borderId="44" xfId="1" applyFill="1" applyBorder="1" applyAlignment="1" applyProtection="1"/>
    <xf numFmtId="0" fontId="91" fillId="13" borderId="42" xfId="1" applyFont="1" applyFill="1" applyBorder="1" applyAlignment="1" applyProtection="1">
      <alignment horizontal="center"/>
    </xf>
    <xf numFmtId="0" fontId="3" fillId="13" borderId="49" xfId="1" applyFill="1" applyBorder="1" applyAlignment="1" applyProtection="1"/>
    <xf numFmtId="0" fontId="19" fillId="13" borderId="3" xfId="0" applyFont="1" applyFill="1" applyBorder="1" applyAlignment="1">
      <alignment horizontal="center" vertical="center"/>
    </xf>
    <xf numFmtId="0" fontId="15" fillId="13" borderId="46" xfId="1" applyFont="1" applyFill="1" applyBorder="1" applyAlignment="1" applyProtection="1">
      <alignment horizontal="center" wrapText="1"/>
    </xf>
    <xf numFmtId="0" fontId="47" fillId="13" borderId="19" xfId="0" applyFont="1" applyFill="1" applyBorder="1" applyAlignment="1">
      <alignment horizontal="center" vertical="center"/>
    </xf>
    <xf numFmtId="0" fontId="97" fillId="13" borderId="19" xfId="0" applyFont="1" applyFill="1" applyBorder="1" applyAlignment="1">
      <alignment horizontal="center" vertical="center"/>
    </xf>
    <xf numFmtId="0" fontId="49" fillId="13" borderId="1" xfId="0" applyFont="1" applyFill="1" applyBorder="1" applyAlignment="1">
      <alignment horizontal="center"/>
    </xf>
    <xf numFmtId="0" fontId="14" fillId="14" borderId="59" xfId="0" applyFont="1" applyFill="1" applyBorder="1" applyAlignment="1">
      <alignment horizontal="center" vertical="center" wrapText="1"/>
    </xf>
    <xf numFmtId="0" fontId="52" fillId="14" borderId="59" xfId="0" applyFont="1" applyFill="1" applyBorder="1" applyAlignment="1">
      <alignment horizontal="center" vertical="center" wrapText="1"/>
    </xf>
    <xf numFmtId="0" fontId="12" fillId="14" borderId="59" xfId="0" applyFont="1" applyFill="1" applyBorder="1" applyAlignment="1">
      <alignment vertical="center"/>
    </xf>
    <xf numFmtId="0" fontId="14" fillId="14" borderId="41" xfId="0" applyFont="1" applyFill="1" applyBorder="1" applyAlignment="1">
      <alignment horizontal="center" vertical="center" wrapText="1"/>
    </xf>
    <xf numFmtId="0" fontId="52" fillId="14" borderId="41" xfId="0" applyFont="1" applyFill="1" applyBorder="1" applyAlignment="1">
      <alignment horizontal="center" vertical="center" wrapText="1"/>
    </xf>
    <xf numFmtId="164" fontId="25" fillId="14" borderId="4" xfId="0" applyNumberFormat="1" applyFont="1" applyFill="1" applyBorder="1" applyAlignment="1">
      <alignment horizontal="center" vertical="center" wrapText="1"/>
    </xf>
    <xf numFmtId="0" fontId="12" fillId="14" borderId="41" xfId="0" applyFont="1" applyFill="1" applyBorder="1" applyAlignment="1">
      <alignment vertical="center"/>
    </xf>
    <xf numFmtId="0" fontId="91" fillId="13" borderId="26" xfId="1" applyFont="1" applyFill="1" applyBorder="1" applyAlignment="1" applyProtection="1">
      <alignment horizontal="center" wrapText="1"/>
    </xf>
    <xf numFmtId="164" fontId="25" fillId="10" borderId="56" xfId="0" applyNumberFormat="1" applyFont="1" applyFill="1" applyBorder="1" applyAlignment="1">
      <alignment horizontal="center" vertical="center" wrapText="1"/>
    </xf>
    <xf numFmtId="4" fontId="25" fillId="10" borderId="56" xfId="0" applyNumberFormat="1" applyFont="1" applyFill="1" applyBorder="1" applyAlignment="1">
      <alignment horizontal="center" vertical="center" wrapText="1"/>
    </xf>
    <xf numFmtId="0" fontId="25" fillId="10" borderId="56" xfId="0" applyFont="1" applyFill="1" applyBorder="1" applyAlignment="1">
      <alignment horizontal="center" vertical="center"/>
    </xf>
    <xf numFmtId="0" fontId="24" fillId="10" borderId="56" xfId="0" applyFont="1" applyFill="1" applyBorder="1" applyAlignment="1">
      <alignment horizontal="center" vertical="center"/>
    </xf>
    <xf numFmtId="0" fontId="0" fillId="10" borderId="41" xfId="0" applyFill="1" applyBorder="1" applyAlignment="1">
      <alignment horizontal="center"/>
    </xf>
    <xf numFmtId="0" fontId="9" fillId="10" borderId="49" xfId="0" applyFont="1" applyFill="1" applyBorder="1" applyAlignment="1">
      <alignment horizontal="center" wrapText="1"/>
    </xf>
    <xf numFmtId="0" fontId="37" fillId="4" borderId="6" xfId="0" applyFont="1" applyFill="1" applyBorder="1" applyAlignment="1">
      <alignment horizontal="center" vertical="center"/>
    </xf>
    <xf numFmtId="0" fontId="12" fillId="4" borderId="7" xfId="0" applyFont="1" applyFill="1" applyBorder="1" applyAlignment="1">
      <alignment horizontal="center" vertical="center" wrapText="1"/>
    </xf>
    <xf numFmtId="0" fontId="37" fillId="14" borderId="3" xfId="0" applyFont="1" applyFill="1" applyBorder="1" applyAlignment="1">
      <alignment horizontal="center" vertical="center"/>
    </xf>
    <xf numFmtId="0" fontId="37" fillId="14" borderId="4" xfId="0" applyFont="1" applyFill="1" applyBorder="1" applyAlignment="1">
      <alignment horizontal="center" vertical="center"/>
    </xf>
    <xf numFmtId="0" fontId="7" fillId="0" borderId="0" xfId="0" applyFont="1" applyAlignment="1">
      <alignment horizontal="center"/>
    </xf>
    <xf numFmtId="0" fontId="95" fillId="13" borderId="4" xfId="0" applyFont="1" applyFill="1" applyBorder="1" applyAlignment="1">
      <alignment horizontal="center" vertical="center"/>
    </xf>
    <xf numFmtId="0" fontId="11" fillId="0" borderId="27" xfId="0" applyFont="1" applyFill="1" applyBorder="1" applyAlignment="1">
      <alignment horizontal="center"/>
    </xf>
    <xf numFmtId="0" fontId="11" fillId="0" borderId="9" xfId="0" applyFont="1" applyFill="1" applyBorder="1" applyAlignment="1">
      <alignment horizontal="center"/>
    </xf>
    <xf numFmtId="0" fontId="96" fillId="0" borderId="6" xfId="0" applyFont="1" applyFill="1" applyBorder="1" applyAlignment="1">
      <alignment horizontal="center" vertical="center"/>
    </xf>
    <xf numFmtId="0" fontId="49" fillId="0" borderId="18" xfId="0" applyFont="1" applyFill="1" applyBorder="1" applyAlignment="1">
      <alignment horizontal="center"/>
    </xf>
    <xf numFmtId="0" fontId="23" fillId="0" borderId="2" xfId="0" applyNumberFormat="1" applyFont="1" applyFill="1" applyBorder="1" applyAlignment="1">
      <alignment vertical="center" wrapText="1"/>
    </xf>
    <xf numFmtId="0" fontId="25" fillId="0" borderId="1" xfId="0" applyFont="1" applyFill="1" applyBorder="1" applyAlignment="1">
      <alignment horizontal="center" vertical="center" wrapText="1"/>
    </xf>
    <xf numFmtId="4" fontId="20" fillId="0" borderId="31" xfId="0" applyNumberFormat="1" applyFont="1" applyFill="1" applyBorder="1" applyAlignment="1">
      <alignment horizontal="center" vertical="center"/>
    </xf>
    <xf numFmtId="3" fontId="11" fillId="0" borderId="1" xfId="0" applyNumberFormat="1" applyFont="1" applyFill="1" applyBorder="1" applyAlignment="1">
      <alignment horizontal="center"/>
    </xf>
    <xf numFmtId="0" fontId="15" fillId="0" borderId="42" xfId="1" applyFont="1" applyFill="1" applyBorder="1" applyAlignment="1" applyProtection="1">
      <alignment horizontal="center" wrapText="1"/>
    </xf>
    <xf numFmtId="0" fontId="21" fillId="0" borderId="2" xfId="0" applyNumberFormat="1" applyFont="1" applyFill="1" applyBorder="1" applyAlignment="1" applyProtection="1">
      <alignment horizontal="left" vertical="center" wrapText="1"/>
      <protection locked="0"/>
    </xf>
    <xf numFmtId="0" fontId="91" fillId="0" borderId="42" xfId="1" applyFont="1" applyFill="1" applyBorder="1" applyAlignment="1" applyProtection="1">
      <alignment horizontal="center" wrapText="1"/>
    </xf>
    <xf numFmtId="0" fontId="19" fillId="0" borderId="6" xfId="0" applyFont="1" applyFill="1" applyBorder="1" applyAlignment="1">
      <alignment horizontal="center" vertical="center"/>
    </xf>
    <xf numFmtId="0" fontId="21" fillId="0" borderId="1" xfId="4" applyNumberFormat="1" applyFont="1" applyFill="1" applyBorder="1" applyAlignment="1" applyProtection="1">
      <alignment vertical="center"/>
      <protection locked="0"/>
    </xf>
    <xf numFmtId="0" fontId="15" fillId="0" borderId="42" xfId="1" applyFont="1" applyFill="1" applyBorder="1" applyAlignment="1" applyProtection="1">
      <alignment horizontal="left" wrapText="1"/>
    </xf>
    <xf numFmtId="0" fontId="21" fillId="0" borderId="1"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164" fontId="25" fillId="0" borderId="10" xfId="0" applyNumberFormat="1" applyFont="1" applyFill="1" applyBorder="1" applyAlignment="1">
      <alignment horizontal="center" vertical="center" wrapText="1"/>
    </xf>
    <xf numFmtId="0" fontId="25" fillId="0" borderId="10" xfId="0" applyFont="1" applyFill="1" applyBorder="1" applyAlignment="1">
      <alignment horizontal="center" vertical="center"/>
    </xf>
    <xf numFmtId="4" fontId="20" fillId="0" borderId="35" xfId="0" applyNumberFormat="1" applyFont="1" applyFill="1" applyBorder="1" applyAlignment="1">
      <alignment horizontal="center" vertical="center"/>
    </xf>
    <xf numFmtId="0" fontId="100" fillId="13" borderId="1" xfId="4" applyNumberFormat="1" applyFont="1" applyFill="1" applyBorder="1" applyAlignment="1" applyProtection="1">
      <alignment vertical="center"/>
      <protection locked="0"/>
    </xf>
    <xf numFmtId="3" fontId="102" fillId="13" borderId="1" xfId="0" applyNumberFormat="1" applyFont="1" applyFill="1" applyBorder="1" applyAlignment="1">
      <alignment horizontal="center"/>
    </xf>
    <xf numFmtId="0" fontId="21" fillId="13" borderId="31" xfId="0" applyNumberFormat="1" applyFont="1" applyFill="1" applyBorder="1" applyAlignment="1" applyProtection="1">
      <alignment horizontal="left" vertical="center" wrapText="1"/>
      <protection locked="0"/>
    </xf>
    <xf numFmtId="164" fontId="25" fillId="13" borderId="17" xfId="0" applyNumberFormat="1" applyFont="1" applyFill="1" applyBorder="1" applyAlignment="1">
      <alignment horizontal="center" vertical="center" wrapText="1"/>
    </xf>
    <xf numFmtId="0" fontId="23" fillId="13" borderId="4" xfId="0" applyNumberFormat="1" applyFont="1" applyFill="1" applyBorder="1" applyAlignment="1" applyProtection="1">
      <alignment horizontal="left" vertical="center" wrapText="1"/>
      <protection locked="0"/>
    </xf>
    <xf numFmtId="164" fontId="25" fillId="13" borderId="21" xfId="0" applyNumberFormat="1" applyFont="1" applyFill="1" applyBorder="1" applyAlignment="1">
      <alignment horizontal="center" vertical="center" wrapText="1"/>
    </xf>
    <xf numFmtId="0" fontId="91" fillId="13" borderId="45" xfId="1" applyFont="1" applyFill="1" applyBorder="1" applyAlignment="1" applyProtection="1">
      <alignment horizontal="center" wrapText="1"/>
    </xf>
    <xf numFmtId="0" fontId="25" fillId="13" borderId="3" xfId="0" applyFont="1" applyFill="1" applyBorder="1" applyAlignment="1">
      <alignment horizontal="center" vertical="center" wrapText="1"/>
    </xf>
    <xf numFmtId="0" fontId="15" fillId="13" borderId="48" xfId="1" applyFont="1" applyFill="1" applyBorder="1" applyAlignment="1" applyProtection="1">
      <alignment horizontal="center" wrapText="1"/>
    </xf>
    <xf numFmtId="0" fontId="19" fillId="0" borderId="21" xfId="0" applyFont="1" applyFill="1" applyBorder="1" applyAlignment="1">
      <alignment horizontal="center" vertical="center"/>
    </xf>
    <xf numFmtId="164" fontId="25" fillId="0" borderId="41" xfId="0" applyNumberFormat="1" applyFont="1" applyFill="1" applyBorder="1" applyAlignment="1">
      <alignment horizontal="center" vertical="center" wrapText="1"/>
    </xf>
    <xf numFmtId="164" fontId="25" fillId="0" borderId="4" xfId="0" applyNumberFormat="1" applyFont="1" applyFill="1" applyBorder="1" applyAlignment="1">
      <alignment horizontal="center" vertical="center" wrapText="1"/>
    </xf>
    <xf numFmtId="164" fontId="25" fillId="12" borderId="0" xfId="0" applyNumberFormat="1" applyFont="1" applyFill="1" applyBorder="1" applyAlignment="1">
      <alignment horizontal="center" vertical="center" wrapText="1"/>
    </xf>
    <xf numFmtId="0" fontId="43" fillId="12" borderId="0" xfId="0" applyFont="1" applyFill="1" applyBorder="1" applyAlignment="1">
      <alignment vertical="center"/>
    </xf>
    <xf numFmtId="0" fontId="13" fillId="12" borderId="7" xfId="0" applyFont="1" applyFill="1" applyBorder="1" applyAlignment="1">
      <alignment horizontal="center" vertical="center"/>
    </xf>
    <xf numFmtId="0" fontId="29" fillId="12" borderId="20" xfId="0" applyFont="1" applyFill="1" applyBorder="1" applyAlignment="1">
      <alignment horizontal="center" vertical="center" wrapText="1"/>
    </xf>
    <xf numFmtId="0" fontId="49" fillId="13" borderId="23" xfId="0" applyFont="1" applyFill="1" applyBorder="1" applyAlignment="1">
      <alignment horizontal="center"/>
    </xf>
    <xf numFmtId="0" fontId="15" fillId="13" borderId="28" xfId="1" applyFont="1" applyFill="1" applyBorder="1" applyAlignment="1" applyProtection="1">
      <alignment horizontal="center" wrapText="1"/>
    </xf>
    <xf numFmtId="0" fontId="91" fillId="13" borderId="39" xfId="1" applyFont="1" applyFill="1" applyBorder="1" applyAlignment="1" applyProtection="1">
      <alignment horizontal="center" vertical="center" wrapText="1"/>
    </xf>
    <xf numFmtId="0" fontId="11" fillId="0" borderId="63" xfId="0" applyFont="1" applyBorder="1" applyAlignment="1">
      <alignment horizontal="center" wrapText="1"/>
    </xf>
    <xf numFmtId="0" fontId="19" fillId="0" borderId="63" xfId="0" applyFont="1" applyFill="1" applyBorder="1" applyAlignment="1">
      <alignment horizontal="center" vertical="center"/>
    </xf>
    <xf numFmtId="0" fontId="13" fillId="0" borderId="63" xfId="0" applyFont="1" applyBorder="1" applyAlignment="1">
      <alignment horizontal="center"/>
    </xf>
    <xf numFmtId="0" fontId="11" fillId="0" borderId="0" xfId="0" applyFont="1" applyBorder="1" applyAlignment="1">
      <alignment horizontal="center" wrapText="1"/>
    </xf>
    <xf numFmtId="0" fontId="19" fillId="0" borderId="0" xfId="0" applyFont="1" applyFill="1" applyBorder="1" applyAlignment="1">
      <alignment horizontal="center" vertical="center"/>
    </xf>
    <xf numFmtId="0" fontId="13" fillId="0" borderId="0" xfId="0" applyFont="1" applyBorder="1" applyAlignment="1">
      <alignment horizontal="center"/>
    </xf>
    <xf numFmtId="0" fontId="94" fillId="0" borderId="0" xfId="0" applyNumberFormat="1" applyFont="1" applyBorder="1" applyAlignment="1">
      <alignment horizontal="center" vertical="center"/>
    </xf>
    <xf numFmtId="164" fontId="94" fillId="0" borderId="0" xfId="0" applyNumberFormat="1" applyFont="1" applyFill="1" applyBorder="1" applyAlignment="1">
      <alignment horizontal="center" vertical="center" wrapText="1"/>
    </xf>
    <xf numFmtId="0" fontId="91" fillId="0" borderId="46" xfId="1" applyFont="1" applyFill="1" applyBorder="1" applyAlignment="1" applyProtection="1">
      <alignment horizontal="center" wrapText="1"/>
    </xf>
    <xf numFmtId="0" fontId="91" fillId="0" borderId="61" xfId="1" applyFont="1" applyFill="1" applyBorder="1" applyAlignment="1" applyProtection="1">
      <alignment horizontal="center" wrapText="1"/>
    </xf>
    <xf numFmtId="0" fontId="24" fillId="0" borderId="11" xfId="0" applyNumberFormat="1" applyFont="1" applyBorder="1" applyAlignment="1">
      <alignment horizontal="center" vertical="center"/>
    </xf>
    <xf numFmtId="0" fontId="94" fillId="0" borderId="11" xfId="0" applyNumberFormat="1" applyFont="1" applyBorder="1" applyAlignment="1">
      <alignment horizontal="center" vertical="center"/>
    </xf>
    <xf numFmtId="0" fontId="94" fillId="0" borderId="64" xfId="0" applyNumberFormat="1" applyFont="1" applyBorder="1" applyAlignment="1">
      <alignment horizontal="center" vertical="center"/>
    </xf>
    <xf numFmtId="0" fontId="24" fillId="0" borderId="63" xfId="0" applyNumberFormat="1" applyFont="1" applyBorder="1" applyAlignment="1">
      <alignment horizontal="center" vertical="center"/>
    </xf>
    <xf numFmtId="0" fontId="37" fillId="14" borderId="3" xfId="0" applyFont="1" applyFill="1" applyBorder="1" applyAlignment="1">
      <alignment horizontal="center" vertical="center"/>
    </xf>
    <xf numFmtId="0" fontId="37" fillId="14" borderId="4" xfId="0" applyFont="1" applyFill="1" applyBorder="1" applyAlignment="1">
      <alignment horizontal="center" vertical="center"/>
    </xf>
    <xf numFmtId="0" fontId="36" fillId="14" borderId="3" xfId="0" applyFont="1" applyFill="1" applyBorder="1" applyAlignment="1">
      <alignment horizontal="center" vertical="center"/>
    </xf>
    <xf numFmtId="0" fontId="36" fillId="14" borderId="4" xfId="0" applyFont="1" applyFill="1" applyBorder="1" applyAlignment="1">
      <alignment horizontal="center" vertical="center"/>
    </xf>
    <xf numFmtId="49" fontId="90" fillId="13" borderId="42" xfId="1" applyNumberFormat="1" applyFont="1" applyFill="1" applyBorder="1" applyAlignment="1" applyProtection="1">
      <alignment horizontal="center" wrapText="1"/>
    </xf>
    <xf numFmtId="0" fontId="15" fillId="13" borderId="61" xfId="1" applyFont="1" applyFill="1" applyBorder="1" applyAlignment="1" applyProtection="1">
      <alignment horizontal="center" wrapText="1"/>
    </xf>
    <xf numFmtId="0" fontId="15" fillId="0" borderId="46" xfId="1" applyFont="1" applyFill="1" applyBorder="1" applyAlignment="1" applyProtection="1">
      <alignment horizontal="center" wrapText="1"/>
    </xf>
    <xf numFmtId="0" fontId="11" fillId="0" borderId="63" xfId="0" applyFont="1" applyFill="1" applyBorder="1" applyAlignment="1">
      <alignment horizontal="center"/>
    </xf>
    <xf numFmtId="0" fontId="96" fillId="0" borderId="16" xfId="0" applyFont="1" applyFill="1" applyBorder="1" applyAlignment="1">
      <alignment horizontal="center" vertical="center"/>
    </xf>
    <xf numFmtId="0" fontId="49" fillId="0" borderId="16" xfId="0" applyFont="1" applyFill="1" applyBorder="1" applyAlignment="1">
      <alignment horizontal="center"/>
    </xf>
    <xf numFmtId="0" fontId="23" fillId="0" borderId="6" xfId="4" applyNumberFormat="1" applyFont="1" applyFill="1" applyBorder="1" applyAlignment="1" applyProtection="1">
      <alignment vertical="center"/>
      <protection locked="0"/>
    </xf>
    <xf numFmtId="0" fontId="25" fillId="0" borderId="6" xfId="0" applyFont="1" applyFill="1" applyBorder="1" applyAlignment="1">
      <alignment horizontal="center" vertical="center" wrapText="1"/>
    </xf>
    <xf numFmtId="4" fontId="20" fillId="0" borderId="2" xfId="0" applyNumberFormat="1" applyFont="1" applyFill="1" applyBorder="1" applyAlignment="1">
      <alignment horizontal="center" vertical="center"/>
    </xf>
    <xf numFmtId="3" fontId="11" fillId="0" borderId="6" xfId="0" applyNumberFormat="1" applyFont="1" applyFill="1" applyBorder="1" applyAlignment="1">
      <alignment horizontal="center"/>
    </xf>
    <xf numFmtId="0" fontId="91" fillId="0" borderId="39" xfId="1" applyFont="1" applyFill="1" applyBorder="1" applyAlignment="1" applyProtection="1">
      <alignment horizontal="center" wrapText="1"/>
    </xf>
    <xf numFmtId="0" fontId="111" fillId="13" borderId="16" xfId="0" applyFont="1" applyFill="1" applyBorder="1" applyAlignment="1">
      <alignment horizontal="center"/>
    </xf>
    <xf numFmtId="0" fontId="111" fillId="13" borderId="14" xfId="0" applyFont="1" applyFill="1" applyBorder="1" applyAlignment="1">
      <alignment horizontal="center"/>
    </xf>
    <xf numFmtId="0" fontId="111" fillId="13" borderId="21" xfId="0" applyFont="1" applyFill="1" applyBorder="1" applyAlignment="1">
      <alignment horizontal="center"/>
    </xf>
    <xf numFmtId="49" fontId="111" fillId="2" borderId="13" xfId="0" applyNumberFormat="1" applyFont="1" applyFill="1" applyBorder="1" applyAlignment="1">
      <alignment horizontal="center"/>
    </xf>
    <xf numFmtId="49" fontId="111" fillId="3" borderId="13" xfId="0" applyNumberFormat="1" applyFont="1" applyFill="1" applyBorder="1" applyAlignment="1">
      <alignment horizontal="center" vertical="center"/>
    </xf>
    <xf numFmtId="0" fontId="111" fillId="13" borderId="17" xfId="0" applyFont="1" applyFill="1" applyBorder="1" applyAlignment="1">
      <alignment horizontal="center" vertical="center"/>
    </xf>
    <xf numFmtId="0" fontId="111" fillId="13" borderId="17" xfId="0" applyFont="1" applyFill="1" applyBorder="1" applyAlignment="1">
      <alignment horizontal="center"/>
    </xf>
    <xf numFmtId="0" fontId="111" fillId="13" borderId="18" xfId="0" applyFont="1" applyFill="1" applyBorder="1" applyAlignment="1">
      <alignment horizontal="center"/>
    </xf>
    <xf numFmtId="49" fontId="111" fillId="3" borderId="13" xfId="0" applyNumberFormat="1" applyFont="1" applyFill="1" applyBorder="1" applyAlignment="1">
      <alignment horizontal="center"/>
    </xf>
    <xf numFmtId="0" fontId="112" fillId="2" borderId="13" xfId="0" applyFont="1" applyFill="1" applyBorder="1" applyAlignment="1">
      <alignment horizontal="center"/>
    </xf>
    <xf numFmtId="0" fontId="111" fillId="13" borderId="14" xfId="0" applyFont="1" applyFill="1" applyBorder="1" applyAlignment="1">
      <alignment horizontal="center" vertical="center"/>
    </xf>
    <xf numFmtId="0" fontId="111" fillId="13" borderId="22" xfId="0" applyFont="1" applyFill="1" applyBorder="1" applyAlignment="1">
      <alignment horizontal="center"/>
    </xf>
    <xf numFmtId="0" fontId="111" fillId="13" borderId="15" xfId="0" applyFont="1" applyFill="1" applyBorder="1" applyAlignment="1">
      <alignment horizontal="center"/>
    </xf>
    <xf numFmtId="0" fontId="111" fillId="13" borderId="23" xfId="0" applyFont="1" applyFill="1" applyBorder="1" applyAlignment="1">
      <alignment horizontal="center"/>
    </xf>
    <xf numFmtId="0" fontId="111" fillId="13" borderId="4" xfId="0" applyFont="1" applyFill="1" applyBorder="1" applyAlignment="1">
      <alignment horizontal="center"/>
    </xf>
    <xf numFmtId="0" fontId="111" fillId="13" borderId="6" xfId="0" applyFont="1" applyFill="1" applyBorder="1" applyAlignment="1">
      <alignment horizontal="center"/>
    </xf>
    <xf numFmtId="0" fontId="111" fillId="13" borderId="1" xfId="0" applyFont="1" applyFill="1" applyBorder="1" applyAlignment="1">
      <alignment horizontal="center"/>
    </xf>
    <xf numFmtId="0" fontId="111" fillId="0" borderId="18" xfId="0" applyFont="1" applyFill="1" applyBorder="1" applyAlignment="1">
      <alignment horizontal="center"/>
    </xf>
    <xf numFmtId="0" fontId="111" fillId="0" borderId="16" xfId="0" applyFont="1" applyFill="1" applyBorder="1" applyAlignment="1">
      <alignment horizontal="center"/>
    </xf>
    <xf numFmtId="0" fontId="111" fillId="0" borderId="1" xfId="0" applyFont="1" applyFill="1" applyBorder="1" applyAlignment="1">
      <alignment horizontal="center"/>
    </xf>
    <xf numFmtId="0" fontId="111" fillId="0" borderId="14" xfId="0" applyFont="1" applyFill="1" applyBorder="1" applyAlignment="1">
      <alignment horizontal="center"/>
    </xf>
    <xf numFmtId="49" fontId="112" fillId="2" borderId="13" xfId="0" applyNumberFormat="1" applyFont="1" applyFill="1" applyBorder="1" applyAlignment="1">
      <alignment horizontal="center"/>
    </xf>
    <xf numFmtId="49" fontId="111" fillId="9" borderId="13" xfId="0" applyNumberFormat="1" applyFont="1" applyFill="1" applyBorder="1" applyAlignment="1">
      <alignment horizontal="center"/>
    </xf>
    <xf numFmtId="0" fontId="111" fillId="13" borderId="19" xfId="0" applyFont="1" applyFill="1" applyBorder="1" applyAlignment="1">
      <alignment horizontal="center"/>
    </xf>
    <xf numFmtId="49" fontId="112" fillId="2" borderId="13" xfId="0" applyNumberFormat="1" applyFont="1" applyFill="1" applyBorder="1" applyAlignment="1">
      <alignment horizontal="center" vertical="center"/>
    </xf>
    <xf numFmtId="0" fontId="111" fillId="13" borderId="3" xfId="0" applyFont="1" applyFill="1" applyBorder="1" applyAlignment="1">
      <alignment horizontal="center"/>
    </xf>
    <xf numFmtId="0" fontId="111" fillId="0" borderId="4" xfId="0" applyFont="1" applyFill="1" applyBorder="1" applyAlignment="1">
      <alignment horizontal="center"/>
    </xf>
    <xf numFmtId="0" fontId="111" fillId="0" borderId="63" xfId="0" applyFont="1" applyBorder="1" applyAlignment="1">
      <alignment horizontal="center"/>
    </xf>
    <xf numFmtId="0" fontId="27" fillId="0" borderId="0" xfId="0" applyFont="1" applyAlignment="1">
      <alignment horizontal="center"/>
    </xf>
    <xf numFmtId="0" fontId="47" fillId="13" borderId="4" xfId="0" applyFont="1" applyFill="1" applyBorder="1" applyAlignment="1">
      <alignment horizontal="center" vertical="center"/>
    </xf>
    <xf numFmtId="0" fontId="91" fillId="13" borderId="48" xfId="1" applyFont="1" applyFill="1" applyBorder="1" applyAlignment="1" applyProtection="1">
      <alignment horizontal="center" wrapText="1"/>
    </xf>
    <xf numFmtId="0" fontId="90" fillId="0" borderId="42" xfId="1" applyFont="1" applyFill="1" applyBorder="1" applyAlignment="1" applyProtection="1">
      <alignment horizontal="center" wrapText="1"/>
    </xf>
    <xf numFmtId="0" fontId="108" fillId="0" borderId="14" xfId="0" applyFont="1" applyFill="1" applyBorder="1" applyAlignment="1">
      <alignment horizontal="center" vertical="center"/>
    </xf>
    <xf numFmtId="0" fontId="115" fillId="13"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110" fillId="13" borderId="23" xfId="0" applyFont="1" applyFill="1" applyBorder="1" applyAlignment="1">
      <alignment horizontal="center" vertical="center"/>
    </xf>
    <xf numFmtId="0" fontId="25" fillId="0" borderId="4" xfId="0" applyFont="1" applyFill="1" applyBorder="1" applyAlignment="1">
      <alignment horizontal="center" vertical="center" wrapText="1"/>
    </xf>
    <xf numFmtId="0" fontId="116" fillId="0" borderId="1" xfId="0" applyFont="1" applyFill="1" applyBorder="1" applyAlignment="1">
      <alignment horizontal="center"/>
    </xf>
    <xf numFmtId="0" fontId="90" fillId="0" borderId="46" xfId="1" applyNumberFormat="1" applyFont="1" applyFill="1" applyBorder="1" applyAlignment="1" applyProtection="1">
      <alignment horizontal="center" wrapText="1"/>
    </xf>
    <xf numFmtId="0" fontId="46" fillId="0" borderId="1" xfId="0" applyNumberFormat="1" applyFont="1" applyFill="1" applyBorder="1" applyAlignment="1">
      <alignment vertical="center" wrapText="1"/>
    </xf>
    <xf numFmtId="4" fontId="20" fillId="0" borderId="0" xfId="0" applyNumberFormat="1" applyFont="1" applyFill="1" applyBorder="1" applyAlignment="1">
      <alignment horizontal="center" vertical="center"/>
    </xf>
    <xf numFmtId="0" fontId="11" fillId="0" borderId="0" xfId="0" applyFont="1" applyFill="1" applyBorder="1" applyAlignment="1">
      <alignment horizontal="center"/>
    </xf>
    <xf numFmtId="0" fontId="91" fillId="0" borderId="0" xfId="1" applyFont="1" applyFill="1" applyBorder="1" applyAlignment="1" applyProtection="1">
      <alignment horizontal="center" wrapText="1"/>
    </xf>
    <xf numFmtId="0" fontId="96" fillId="0" borderId="19" xfId="0" applyFont="1" applyFill="1" applyBorder="1" applyAlignment="1">
      <alignment horizontal="center" vertical="center"/>
    </xf>
    <xf numFmtId="0" fontId="111" fillId="0" borderId="10" xfId="0" applyFont="1" applyFill="1" applyBorder="1" applyAlignment="1">
      <alignment horizontal="center"/>
    </xf>
    <xf numFmtId="0" fontId="21" fillId="0" borderId="10" xfId="0" applyFont="1" applyFill="1" applyBorder="1" applyAlignment="1" applyProtection="1">
      <alignment vertical="center"/>
      <protection locked="0"/>
    </xf>
    <xf numFmtId="49" fontId="117" fillId="2" borderId="13" xfId="4" applyNumberFormat="1" applyFont="1" applyFill="1" applyBorder="1" applyAlignment="1" applyProtection="1">
      <alignment horizontal="center" vertical="center"/>
      <protection locked="0"/>
    </xf>
    <xf numFmtId="0" fontId="103" fillId="0" borderId="1" xfId="0" applyFont="1" applyFill="1" applyBorder="1" applyAlignment="1">
      <alignment horizontal="center" vertical="center"/>
    </xf>
    <xf numFmtId="0" fontId="111" fillId="0" borderId="6" xfId="0" applyFont="1" applyFill="1" applyBorder="1" applyAlignment="1">
      <alignment horizontal="center"/>
    </xf>
    <xf numFmtId="0" fontId="46" fillId="0" borderId="2" xfId="0" applyNumberFormat="1" applyFont="1" applyFill="1" applyBorder="1" applyAlignment="1">
      <alignment vertical="center"/>
    </xf>
    <xf numFmtId="0" fontId="10" fillId="0" borderId="1" xfId="0" applyNumberFormat="1" applyFont="1" applyFill="1" applyBorder="1" applyAlignment="1">
      <alignment horizontal="center" vertical="center"/>
    </xf>
    <xf numFmtId="2" fontId="20" fillId="0" borderId="2" xfId="0" applyNumberFormat="1" applyFont="1" applyFill="1" applyBorder="1" applyAlignment="1">
      <alignment horizontal="center" vertical="center"/>
    </xf>
    <xf numFmtId="0" fontId="9" fillId="0" borderId="39" xfId="0" applyNumberFormat="1" applyFont="1" applyFill="1" applyBorder="1" applyAlignment="1">
      <alignment horizontal="center" wrapText="1"/>
    </xf>
    <xf numFmtId="0" fontId="91" fillId="13" borderId="47" xfId="1" applyNumberFormat="1" applyFont="1" applyFill="1" applyBorder="1" applyAlignment="1" applyProtection="1">
      <alignment horizontal="center" wrapText="1"/>
    </xf>
    <xf numFmtId="0" fontId="91" fillId="13" borderId="61" xfId="1" applyFont="1" applyFill="1" applyBorder="1" applyAlignment="1" applyProtection="1">
      <alignment horizontal="center" wrapText="1"/>
    </xf>
    <xf numFmtId="0" fontId="25" fillId="13" borderId="41" xfId="0" applyFont="1" applyFill="1" applyBorder="1" applyAlignment="1">
      <alignment horizontal="center" vertical="center" wrapText="1"/>
    </xf>
    <xf numFmtId="0" fontId="111" fillId="0" borderId="22" xfId="0" applyFont="1" applyFill="1" applyBorder="1" applyAlignment="1">
      <alignment horizontal="center"/>
    </xf>
    <xf numFmtId="0" fontId="23" fillId="0" borderId="6" xfId="0" applyFont="1" applyFill="1" applyBorder="1" applyAlignment="1" applyProtection="1">
      <alignment vertical="center"/>
      <protection locked="0"/>
    </xf>
    <xf numFmtId="164" fontId="25" fillId="0" borderId="3" xfId="0" applyNumberFormat="1" applyFont="1" applyFill="1" applyBorder="1" applyAlignment="1">
      <alignment horizontal="center" vertical="center" wrapText="1"/>
    </xf>
    <xf numFmtId="0" fontId="25" fillId="0" borderId="3" xfId="0" applyFont="1" applyFill="1" applyBorder="1" applyAlignment="1">
      <alignment horizontal="center" vertical="center"/>
    </xf>
    <xf numFmtId="4" fontId="20" fillId="0" borderId="34" xfId="0" applyNumberFormat="1" applyFont="1" applyFill="1" applyBorder="1" applyAlignment="1">
      <alignment horizontal="center" vertical="center"/>
    </xf>
    <xf numFmtId="0" fontId="91" fillId="0" borderId="48" xfId="1" applyFont="1" applyFill="1" applyBorder="1" applyAlignment="1" applyProtection="1">
      <alignment horizontal="center" wrapText="1"/>
    </xf>
    <xf numFmtId="3" fontId="11" fillId="0" borderId="2" xfId="0" applyNumberFormat="1" applyFont="1" applyFill="1" applyBorder="1" applyAlignment="1">
      <alignment horizontal="center"/>
    </xf>
    <xf numFmtId="0" fontId="91" fillId="0" borderId="26" xfId="1" applyFont="1" applyFill="1" applyBorder="1" applyAlignment="1" applyProtection="1">
      <alignment horizontal="center" wrapText="1"/>
    </xf>
    <xf numFmtId="0" fontId="96" fillId="0" borderId="23" xfId="0" applyFont="1" applyFill="1" applyBorder="1" applyAlignment="1">
      <alignment horizontal="center" vertical="center"/>
    </xf>
    <xf numFmtId="0" fontId="111" fillId="0" borderId="23" xfId="0" applyFont="1" applyFill="1" applyBorder="1" applyAlignment="1">
      <alignment horizontal="center"/>
    </xf>
    <xf numFmtId="0" fontId="23" fillId="0" borderId="41" xfId="0" applyFont="1" applyFill="1" applyBorder="1" applyAlignment="1" applyProtection="1">
      <alignment vertical="center"/>
      <protection locked="0"/>
    </xf>
    <xf numFmtId="0" fontId="25" fillId="0" borderId="41" xfId="0" applyFont="1" applyFill="1" applyBorder="1" applyAlignment="1">
      <alignment horizontal="center" vertical="center"/>
    </xf>
    <xf numFmtId="4" fontId="20" fillId="0" borderId="30" xfId="0" applyNumberFormat="1" applyFont="1" applyFill="1" applyBorder="1" applyAlignment="1">
      <alignment horizontal="center" vertical="center"/>
    </xf>
    <xf numFmtId="3" fontId="11" fillId="0" borderId="30" xfId="0" applyNumberFormat="1" applyFont="1" applyFill="1" applyBorder="1" applyAlignment="1">
      <alignment horizontal="center"/>
    </xf>
    <xf numFmtId="0" fontId="23" fillId="0" borderId="1" xfId="0" applyNumberFormat="1" applyFont="1" applyFill="1" applyBorder="1" applyAlignment="1">
      <alignment horizontal="left" vertical="center" wrapText="1"/>
    </xf>
    <xf numFmtId="0" fontId="90" fillId="0" borderId="46" xfId="1" applyFont="1" applyFill="1" applyBorder="1" applyAlignment="1" applyProtection="1">
      <alignment horizontal="center" wrapText="1"/>
    </xf>
    <xf numFmtId="0" fontId="37" fillId="14" borderId="59" xfId="0" applyFont="1" applyFill="1" applyBorder="1" applyAlignment="1">
      <alignment horizontal="center" vertical="center"/>
    </xf>
    <xf numFmtId="0" fontId="37" fillId="14" borderId="41" xfId="0" applyFont="1" applyFill="1" applyBorder="1" applyAlignment="1">
      <alignment horizontal="center" vertical="center"/>
    </xf>
    <xf numFmtId="0" fontId="37" fillId="4" borderId="59" xfId="0" applyFont="1" applyFill="1" applyBorder="1" applyAlignment="1">
      <alignment horizontal="center" vertical="center"/>
    </xf>
    <xf numFmtId="0" fontId="37" fillId="4" borderId="41" xfId="0" applyFont="1" applyFill="1" applyBorder="1" applyAlignment="1">
      <alignment horizontal="center" vertical="center"/>
    </xf>
    <xf numFmtId="0" fontId="110" fillId="0" borderId="16" xfId="0" applyFont="1" applyFill="1" applyBorder="1" applyAlignment="1">
      <alignment horizontal="center" vertical="center"/>
    </xf>
    <xf numFmtId="0" fontId="107" fillId="13" borderId="1" xfId="0" applyFont="1" applyFill="1" applyBorder="1" applyAlignment="1">
      <alignment horizontal="center" vertical="center"/>
    </xf>
    <xf numFmtId="0" fontId="96" fillId="13" borderId="4" xfId="0" applyFont="1" applyFill="1" applyBorder="1" applyAlignment="1">
      <alignment horizontal="center" vertical="center"/>
    </xf>
    <xf numFmtId="0" fontId="10" fillId="0" borderId="16" xfId="0" applyNumberFormat="1" applyFont="1" applyFill="1" applyBorder="1" applyAlignment="1">
      <alignment horizontal="center" vertical="center"/>
    </xf>
    <xf numFmtId="0" fontId="9" fillId="0" borderId="42" xfId="0" applyNumberFormat="1" applyFont="1" applyFill="1" applyBorder="1" applyAlignment="1">
      <alignment horizontal="center" wrapText="1"/>
    </xf>
    <xf numFmtId="0" fontId="46" fillId="0" borderId="37" xfId="0" applyNumberFormat="1" applyFont="1" applyFill="1" applyBorder="1" applyAlignment="1">
      <alignment vertical="center"/>
    </xf>
    <xf numFmtId="0" fontId="10" fillId="0" borderId="21" xfId="0" applyNumberFormat="1" applyFont="1" applyFill="1" applyBorder="1" applyAlignment="1">
      <alignment horizontal="center" vertical="center"/>
    </xf>
    <xf numFmtId="2" fontId="20" fillId="0" borderId="37" xfId="0" applyNumberFormat="1" applyFont="1" applyFill="1" applyBorder="1" applyAlignment="1">
      <alignment horizontal="center" vertical="center"/>
    </xf>
    <xf numFmtId="0" fontId="109" fillId="0" borderId="45" xfId="0" applyNumberFormat="1" applyFont="1" applyFill="1" applyBorder="1" applyAlignment="1">
      <alignment horizontal="center" wrapText="1"/>
    </xf>
    <xf numFmtId="0" fontId="23" fillId="13" borderId="6" xfId="0" applyFont="1" applyFill="1" applyBorder="1" applyAlignment="1">
      <alignment vertical="center"/>
    </xf>
    <xf numFmtId="0" fontId="25" fillId="0" borderId="5" xfId="0" applyFont="1" applyFill="1" applyBorder="1" applyAlignment="1">
      <alignment horizontal="center" vertical="center"/>
    </xf>
    <xf numFmtId="0" fontId="11" fillId="13" borderId="24" xfId="0" applyFont="1" applyFill="1" applyBorder="1" applyAlignment="1">
      <alignment horizontal="center"/>
    </xf>
    <xf numFmtId="0" fontId="21" fillId="13" borderId="5" xfId="0" applyNumberFormat="1" applyFont="1" applyFill="1" applyBorder="1" applyAlignment="1" applyProtection="1">
      <alignment horizontal="left" vertical="center" wrapText="1"/>
      <protection locked="0"/>
    </xf>
    <xf numFmtId="0" fontId="25" fillId="13" borderId="5" xfId="0" applyFont="1" applyFill="1" applyBorder="1" applyAlignment="1">
      <alignment horizontal="center" vertical="center"/>
    </xf>
    <xf numFmtId="4" fontId="20" fillId="13" borderId="5" xfId="0" applyNumberFormat="1" applyFont="1" applyFill="1" applyBorder="1" applyAlignment="1">
      <alignment horizontal="center" vertical="center"/>
    </xf>
    <xf numFmtId="0" fontId="3" fillId="13" borderId="12" xfId="1" applyFill="1" applyBorder="1" applyAlignment="1" applyProtection="1">
      <alignment horizontal="center" wrapText="1"/>
    </xf>
    <xf numFmtId="0" fontId="91" fillId="0" borderId="39" xfId="1" applyNumberFormat="1" applyFont="1" applyFill="1" applyBorder="1" applyAlignment="1" applyProtection="1">
      <alignment horizontal="center" wrapText="1"/>
    </xf>
    <xf numFmtId="0" fontId="96" fillId="0" borderId="14" xfId="0" applyFont="1" applyFill="1" applyBorder="1" applyAlignment="1">
      <alignment horizontal="center" vertical="center"/>
    </xf>
    <xf numFmtId="0" fontId="25" fillId="0" borderId="6" xfId="0" applyFont="1" applyFill="1" applyBorder="1" applyAlignment="1">
      <alignment horizontal="center" vertical="center"/>
    </xf>
    <xf numFmtId="0" fontId="91" fillId="0" borderId="42" xfId="1" applyNumberFormat="1" applyFont="1" applyFill="1" applyBorder="1" applyAlignment="1" applyProtection="1">
      <alignment horizontal="center" wrapText="1"/>
    </xf>
    <xf numFmtId="0" fontId="23" fillId="0" borderId="6" xfId="0" applyFont="1" applyFill="1" applyBorder="1" applyAlignment="1">
      <alignment vertical="center"/>
    </xf>
    <xf numFmtId="0" fontId="49" fillId="0" borderId="14" xfId="0" applyFont="1" applyFill="1" applyBorder="1" applyAlignment="1">
      <alignment horizontal="center"/>
    </xf>
    <xf numFmtId="0" fontId="11" fillId="0" borderId="4" xfId="0" applyFont="1" applyFill="1" applyBorder="1" applyAlignment="1">
      <alignment horizontal="center"/>
    </xf>
    <xf numFmtId="0" fontId="19" fillId="0" borderId="4" xfId="0" applyFont="1" applyFill="1" applyBorder="1" applyAlignment="1">
      <alignment horizontal="center" vertical="center"/>
    </xf>
    <xf numFmtId="0" fontId="49" fillId="0" borderId="4" xfId="0" applyFont="1" applyFill="1" applyBorder="1" applyAlignment="1">
      <alignment horizontal="center"/>
    </xf>
    <xf numFmtId="0" fontId="23" fillId="0" borderId="4" xfId="0" applyFont="1" applyFill="1" applyBorder="1" applyAlignment="1">
      <alignment vertical="center"/>
    </xf>
    <xf numFmtId="0" fontId="25" fillId="0" borderId="4" xfId="0" applyFont="1" applyFill="1" applyBorder="1" applyAlignment="1">
      <alignment horizontal="center" vertical="center"/>
    </xf>
    <xf numFmtId="3" fontId="11" fillId="0" borderId="41" xfId="0" applyNumberFormat="1" applyFont="1" applyFill="1" applyBorder="1" applyAlignment="1">
      <alignment horizontal="center"/>
    </xf>
    <xf numFmtId="0" fontId="91" fillId="0" borderId="61" xfId="1" applyNumberFormat="1" applyFont="1" applyFill="1" applyBorder="1" applyAlignment="1" applyProtection="1">
      <alignment horizontal="center" wrapText="1"/>
    </xf>
    <xf numFmtId="0" fontId="11" fillId="0" borderId="8" xfId="0" applyFont="1" applyFill="1" applyBorder="1" applyAlignment="1">
      <alignment horizontal="center"/>
    </xf>
    <xf numFmtId="0" fontId="95" fillId="0" borderId="16" xfId="0" applyFont="1" applyFill="1" applyBorder="1" applyAlignment="1">
      <alignment horizontal="center" vertical="center"/>
    </xf>
    <xf numFmtId="0" fontId="50" fillId="0" borderId="16" xfId="0" applyFont="1" applyFill="1" applyBorder="1" applyAlignment="1">
      <alignment horizontal="center"/>
    </xf>
    <xf numFmtId="0" fontId="111" fillId="0" borderId="17" xfId="0" applyFont="1" applyFill="1" applyBorder="1" applyAlignment="1">
      <alignment horizontal="center"/>
    </xf>
    <xf numFmtId="3" fontId="11" fillId="0" borderId="10" xfId="0" applyNumberFormat="1" applyFont="1" applyFill="1" applyBorder="1" applyAlignment="1">
      <alignment horizontal="center"/>
    </xf>
    <xf numFmtId="0" fontId="15" fillId="0" borderId="43" xfId="1" applyFont="1" applyFill="1" applyBorder="1" applyAlignment="1" applyProtection="1">
      <alignment horizontal="center" wrapText="1"/>
    </xf>
    <xf numFmtId="0" fontId="11" fillId="0" borderId="24" xfId="0" applyFont="1" applyFill="1" applyBorder="1" applyAlignment="1">
      <alignment horizontal="center"/>
    </xf>
    <xf numFmtId="0" fontId="23" fillId="0" borderId="5" xfId="4" applyNumberFormat="1" applyFont="1" applyFill="1" applyBorder="1" applyAlignment="1" applyProtection="1">
      <alignment vertical="center"/>
      <protection locked="0"/>
    </xf>
    <xf numFmtId="164" fontId="25" fillId="0" borderId="5" xfId="0" applyNumberFormat="1" applyFont="1" applyFill="1" applyBorder="1" applyAlignment="1">
      <alignment horizontal="center" vertical="center" wrapText="1"/>
    </xf>
    <xf numFmtId="0" fontId="25" fillId="0" borderId="5" xfId="0" applyFont="1" applyFill="1" applyBorder="1" applyAlignment="1">
      <alignment horizontal="center" vertical="center" wrapText="1"/>
    </xf>
    <xf numFmtId="4" fontId="20" fillId="0" borderId="36" xfId="0" applyNumberFormat="1" applyFont="1" applyFill="1" applyBorder="1" applyAlignment="1">
      <alignment horizontal="center" vertical="center"/>
    </xf>
    <xf numFmtId="3" fontId="11" fillId="0" borderId="5" xfId="0" applyNumberFormat="1" applyFont="1" applyFill="1" applyBorder="1" applyAlignment="1">
      <alignment horizontal="center"/>
    </xf>
    <xf numFmtId="0" fontId="91" fillId="0" borderId="64" xfId="1" applyFont="1" applyFill="1" applyBorder="1" applyAlignment="1" applyProtection="1">
      <alignment horizontal="center" wrapText="1"/>
    </xf>
    <xf numFmtId="0" fontId="23" fillId="0" borderId="1" xfId="4" applyNumberFormat="1" applyFont="1" applyFill="1" applyBorder="1" applyAlignment="1" applyProtection="1">
      <alignment vertical="center"/>
      <protection locked="0"/>
    </xf>
    <xf numFmtId="0" fontId="49" fillId="0" borderId="21" xfId="0" applyFont="1" applyFill="1" applyBorder="1" applyAlignment="1">
      <alignment horizontal="center"/>
    </xf>
    <xf numFmtId="0" fontId="96" fillId="0" borderId="21" xfId="0" applyFont="1" applyFill="1" applyBorder="1" applyAlignment="1">
      <alignment horizontal="center" vertical="center"/>
    </xf>
    <xf numFmtId="0" fontId="23" fillId="0" borderId="4" xfId="4" applyNumberFormat="1" applyFont="1" applyFill="1" applyBorder="1" applyAlignment="1" applyProtection="1">
      <alignment vertical="center"/>
      <protection locked="0"/>
    </xf>
    <xf numFmtId="4" fontId="20" fillId="0" borderId="37" xfId="0" applyNumberFormat="1" applyFont="1" applyFill="1" applyBorder="1" applyAlignment="1">
      <alignment horizontal="center" vertical="center"/>
    </xf>
    <xf numFmtId="3" fontId="11" fillId="0" borderId="4" xfId="0" applyNumberFormat="1" applyFont="1" applyFill="1" applyBorder="1" applyAlignment="1">
      <alignment horizontal="center"/>
    </xf>
    <xf numFmtId="0" fontId="91" fillId="0" borderId="45" xfId="1" applyFont="1" applyFill="1" applyBorder="1" applyAlignment="1" applyProtection="1">
      <alignment horizontal="center" wrapText="1"/>
    </xf>
    <xf numFmtId="0" fontId="47" fillId="0" borderId="14" xfId="0" applyFont="1" applyFill="1" applyBorder="1" applyAlignment="1">
      <alignment horizontal="center" vertical="center"/>
    </xf>
    <xf numFmtId="0" fontId="91" fillId="0" borderId="14" xfId="1" applyNumberFormat="1" applyFont="1" applyFill="1" applyBorder="1" applyAlignment="1" applyProtection="1">
      <alignment horizontal="center" wrapText="1"/>
    </xf>
    <xf numFmtId="0" fontId="21" fillId="0" borderId="1" xfId="4" applyNumberFormat="1" applyFont="1" applyFill="1" applyBorder="1" applyAlignment="1" applyProtection="1">
      <protection locked="0"/>
    </xf>
    <xf numFmtId="0" fontId="98" fillId="0" borderId="14" xfId="0" applyFont="1" applyFill="1" applyBorder="1" applyAlignment="1">
      <alignment horizontal="center" vertical="center"/>
    </xf>
    <xf numFmtId="0" fontId="13" fillId="0" borderId="16" xfId="0" applyFont="1" applyFill="1" applyBorder="1" applyAlignment="1">
      <alignment horizontal="center"/>
    </xf>
    <xf numFmtId="0" fontId="15" fillId="0" borderId="14" xfId="1" applyNumberFormat="1" applyFont="1" applyFill="1" applyBorder="1" applyAlignment="1" applyProtection="1">
      <alignment horizontal="left" vertical="top" wrapText="1"/>
    </xf>
    <xf numFmtId="0" fontId="96" fillId="0" borderId="3" xfId="0" applyFont="1" applyFill="1" applyBorder="1" applyAlignment="1">
      <alignment horizontal="center" vertical="center"/>
    </xf>
    <xf numFmtId="0" fontId="111" fillId="0" borderId="3" xfId="0" applyFont="1" applyFill="1" applyBorder="1" applyAlignment="1">
      <alignment horizontal="center"/>
    </xf>
    <xf numFmtId="0" fontId="23" fillId="0" borderId="3" xfId="0" applyFont="1" applyFill="1" applyBorder="1" applyAlignment="1" applyProtection="1">
      <alignment vertical="center"/>
      <protection locked="0"/>
    </xf>
    <xf numFmtId="4" fontId="20" fillId="0" borderId="3" xfId="0" applyNumberFormat="1" applyFont="1" applyFill="1" applyBorder="1" applyAlignment="1">
      <alignment horizontal="center" vertical="center"/>
    </xf>
    <xf numFmtId="3" fontId="11" fillId="0" borderId="3" xfId="0" applyNumberFormat="1" applyFont="1" applyFill="1" applyBorder="1" applyAlignment="1">
      <alignment horizontal="center"/>
    </xf>
    <xf numFmtId="0" fontId="15" fillId="0" borderId="48" xfId="1" applyFont="1" applyFill="1" applyBorder="1" applyAlignment="1" applyProtection="1">
      <alignment horizontal="center" wrapText="1"/>
    </xf>
    <xf numFmtId="0" fontId="21" fillId="0" borderId="6" xfId="0" applyFont="1" applyFill="1" applyBorder="1" applyAlignment="1" applyProtection="1">
      <alignment vertical="center"/>
      <protection locked="0"/>
    </xf>
    <xf numFmtId="0" fontId="112" fillId="0" borderId="16" xfId="0" applyFont="1" applyFill="1" applyBorder="1" applyAlignment="1">
      <alignment horizontal="center"/>
    </xf>
    <xf numFmtId="0" fontId="97" fillId="0" borderId="16" xfId="0" applyFont="1" applyFill="1" applyBorder="1" applyAlignment="1">
      <alignment horizontal="center" vertical="center"/>
    </xf>
    <xf numFmtId="0" fontId="3" fillId="0" borderId="46" xfId="1" applyFill="1" applyBorder="1" applyAlignment="1" applyProtection="1">
      <alignment wrapText="1"/>
    </xf>
    <xf numFmtId="0" fontId="3" fillId="0" borderId="40" xfId="1" applyFill="1" applyBorder="1" applyAlignment="1" applyProtection="1">
      <alignment wrapText="1"/>
    </xf>
    <xf numFmtId="0" fontId="91" fillId="0" borderId="43" xfId="1" applyFont="1" applyFill="1" applyBorder="1" applyAlignment="1" applyProtection="1">
      <alignment horizontal="center" wrapText="1"/>
    </xf>
    <xf numFmtId="0" fontId="23" fillId="0" borderId="6" xfId="0" applyNumberFormat="1" applyFont="1" applyFill="1" applyBorder="1" applyAlignment="1" applyProtection="1">
      <alignment horizontal="left" vertical="center" wrapText="1"/>
      <protection locked="0"/>
    </xf>
    <xf numFmtId="0" fontId="90" fillId="0" borderId="39" xfId="1" applyFont="1" applyFill="1" applyBorder="1" applyAlignment="1" applyProtection="1">
      <alignment horizontal="center" wrapText="1"/>
    </xf>
    <xf numFmtId="0" fontId="3" fillId="0" borderId="39" xfId="1" applyFill="1" applyBorder="1" applyAlignment="1" applyProtection="1">
      <alignment horizontal="center" wrapText="1"/>
    </xf>
    <xf numFmtId="0" fontId="23" fillId="0" borderId="10" xfId="0" applyNumberFormat="1" applyFont="1" applyFill="1" applyBorder="1" applyAlignment="1" applyProtection="1">
      <alignment horizontal="left" vertical="center" wrapText="1"/>
      <protection locked="0"/>
    </xf>
    <xf numFmtId="0" fontId="96" fillId="0" borderId="17" xfId="0" applyFont="1" applyFill="1" applyBorder="1" applyAlignment="1">
      <alignment horizontal="center" vertical="center"/>
    </xf>
    <xf numFmtId="0" fontId="15" fillId="0" borderId="39" xfId="1" applyFont="1" applyFill="1" applyBorder="1" applyAlignment="1" applyProtection="1">
      <alignment horizontal="center" wrapText="1"/>
    </xf>
    <xf numFmtId="0" fontId="21" fillId="0" borderId="1" xfId="0" applyNumberFormat="1"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left" vertical="center" wrapText="1"/>
      <protection locked="0"/>
    </xf>
    <xf numFmtId="0" fontId="116" fillId="0" borderId="14" xfId="0" applyFont="1" applyFill="1" applyBorder="1" applyAlignment="1">
      <alignment horizontal="center"/>
    </xf>
    <xf numFmtId="0" fontId="13" fillId="0" borderId="14" xfId="0" applyFont="1" applyFill="1" applyBorder="1" applyAlignment="1">
      <alignment horizontal="center"/>
    </xf>
    <xf numFmtId="0" fontId="97" fillId="0" borderId="14" xfId="0" applyFont="1" applyFill="1" applyBorder="1" applyAlignment="1">
      <alignment horizontal="center" vertical="center"/>
    </xf>
    <xf numFmtId="0" fontId="21" fillId="0" borderId="6" xfId="0" applyNumberFormat="1" applyFont="1" applyFill="1" applyBorder="1" applyAlignment="1" applyProtection="1">
      <alignment horizontal="left" vertical="center" wrapText="1"/>
      <protection locked="0"/>
    </xf>
    <xf numFmtId="0" fontId="15" fillId="0" borderId="39" xfId="1" applyFont="1" applyFill="1" applyBorder="1" applyAlignment="1" applyProtection="1">
      <alignment horizontal="left" wrapText="1"/>
    </xf>
    <xf numFmtId="0" fontId="11" fillId="0" borderId="9" xfId="0" applyFont="1" applyFill="1" applyBorder="1" applyAlignment="1">
      <alignment horizontal="center" vertical="center"/>
    </xf>
    <xf numFmtId="0" fontId="111" fillId="0" borderId="16" xfId="0" applyFont="1" applyFill="1" applyBorder="1" applyAlignment="1">
      <alignment horizontal="center" vertical="center"/>
    </xf>
    <xf numFmtId="0" fontId="107" fillId="0" borderId="6" xfId="0" applyFont="1" applyFill="1" applyBorder="1" applyAlignment="1">
      <alignment horizontal="center" vertical="center" wrapText="1"/>
    </xf>
    <xf numFmtId="0" fontId="91" fillId="0" borderId="39" xfId="1" applyFont="1" applyFill="1" applyBorder="1" applyAlignment="1" applyProtection="1">
      <alignment horizontal="center" vertical="center" wrapText="1"/>
    </xf>
    <xf numFmtId="0" fontId="107" fillId="0" borderId="1" xfId="0" applyFont="1" applyFill="1" applyBorder="1" applyAlignment="1">
      <alignment horizontal="center" vertical="center" wrapText="1"/>
    </xf>
    <xf numFmtId="0" fontId="91" fillId="0" borderId="42" xfId="1" applyFont="1" applyFill="1" applyBorder="1" applyAlignment="1" applyProtection="1">
      <alignment horizontal="center" vertical="center" wrapText="1"/>
    </xf>
    <xf numFmtId="0" fontId="3" fillId="0" borderId="42" xfId="1" applyFill="1" applyBorder="1" applyAlignment="1" applyProtection="1">
      <alignment horizontal="left" wrapText="1"/>
    </xf>
    <xf numFmtId="0" fontId="23" fillId="0" borderId="2" xfId="0" applyNumberFormat="1" applyFont="1" applyFill="1" applyBorder="1" applyAlignment="1" applyProtection="1">
      <alignment horizontal="left" vertical="center" wrapText="1"/>
      <protection locked="0"/>
    </xf>
    <xf numFmtId="0" fontId="47" fillId="0" borderId="22" xfId="0" applyFont="1" applyFill="1" applyBorder="1" applyAlignment="1">
      <alignment horizontal="center" vertical="center"/>
    </xf>
    <xf numFmtId="0" fontId="23" fillId="0" borderId="3" xfId="4" applyNumberFormat="1" applyFont="1" applyFill="1" applyBorder="1" applyAlignment="1" applyProtection="1">
      <alignment vertical="center"/>
      <protection locked="0"/>
    </xf>
    <xf numFmtId="0" fontId="15" fillId="0" borderId="44" xfId="1" applyFont="1" applyFill="1" applyBorder="1" applyAlignment="1" applyProtection="1">
      <alignment horizontal="left" wrapText="1"/>
    </xf>
    <xf numFmtId="0" fontId="47" fillId="0" borderId="16" xfId="0" applyFont="1" applyFill="1" applyBorder="1" applyAlignment="1">
      <alignment horizontal="center" vertical="center"/>
    </xf>
    <xf numFmtId="0" fontId="111" fillId="0" borderId="21" xfId="0" applyFont="1" applyFill="1" applyBorder="1" applyAlignment="1">
      <alignment horizontal="center"/>
    </xf>
    <xf numFmtId="0" fontId="15" fillId="0" borderId="45" xfId="1" applyFont="1" applyFill="1" applyBorder="1" applyAlignment="1" applyProtection="1">
      <alignment horizontal="center" wrapText="1"/>
    </xf>
    <xf numFmtId="0" fontId="96" fillId="0" borderId="41" xfId="0" applyFont="1" applyFill="1" applyBorder="1" applyAlignment="1">
      <alignment horizontal="center" vertical="center"/>
    </xf>
    <xf numFmtId="0" fontId="23" fillId="0" borderId="41" xfId="4" applyNumberFormat="1" applyFont="1" applyFill="1" applyBorder="1" applyAlignment="1" applyProtection="1">
      <alignment vertical="center"/>
      <protection locked="0"/>
    </xf>
    <xf numFmtId="0" fontId="91" fillId="0" borderId="49" xfId="1" applyFont="1" applyFill="1" applyBorder="1" applyAlignment="1" applyProtection="1">
      <alignment horizontal="center" wrapText="1"/>
    </xf>
    <xf numFmtId="0" fontId="96" fillId="0" borderId="22" xfId="0" applyFont="1" applyFill="1" applyBorder="1" applyAlignment="1">
      <alignment horizontal="center" vertical="center"/>
    </xf>
    <xf numFmtId="0" fontId="91" fillId="0" borderId="44" xfId="1" applyFont="1" applyFill="1" applyBorder="1" applyAlignment="1" applyProtection="1">
      <alignment horizontal="center" wrapText="1"/>
    </xf>
    <xf numFmtId="0" fontId="3" fillId="0" borderId="42" xfId="1" applyFill="1" applyBorder="1" applyAlignment="1" applyProtection="1">
      <alignment horizontal="center" wrapText="1"/>
    </xf>
    <xf numFmtId="0" fontId="47" fillId="0" borderId="1" xfId="0" applyFont="1" applyFill="1" applyBorder="1" applyAlignment="1">
      <alignment horizontal="center" vertical="center"/>
    </xf>
    <xf numFmtId="0" fontId="23" fillId="0" borderId="3" xfId="0" applyNumberFormat="1" applyFont="1" applyFill="1" applyBorder="1" applyAlignment="1" applyProtection="1">
      <alignment horizontal="left" vertical="center" wrapText="1"/>
      <protection locked="0"/>
    </xf>
    <xf numFmtId="0" fontId="15" fillId="0" borderId="44" xfId="1" applyFont="1" applyFill="1" applyBorder="1" applyAlignment="1" applyProtection="1">
      <alignment horizontal="center" wrapText="1"/>
    </xf>
    <xf numFmtId="0" fontId="111" fillId="0" borderId="20" xfId="0" applyFont="1" applyFill="1" applyBorder="1" applyAlignment="1">
      <alignment horizontal="center"/>
    </xf>
    <xf numFmtId="0" fontId="47" fillId="0" borderId="23" xfId="0" applyFont="1" applyFill="1" applyBorder="1" applyAlignment="1">
      <alignment horizontal="center" vertical="center"/>
    </xf>
    <xf numFmtId="0" fontId="23" fillId="0" borderId="41" xfId="0" applyNumberFormat="1" applyFont="1" applyFill="1" applyBorder="1" applyAlignment="1" applyProtection="1">
      <alignment horizontal="left" vertical="center" wrapText="1"/>
      <protection locked="0"/>
    </xf>
    <xf numFmtId="0" fontId="3" fillId="0" borderId="45" xfId="1" applyFill="1" applyBorder="1" applyAlignment="1" applyProtection="1">
      <alignment horizontal="center" wrapText="1"/>
    </xf>
    <xf numFmtId="0" fontId="3" fillId="0" borderId="49" xfId="1" applyFill="1" applyBorder="1" applyAlignment="1" applyProtection="1">
      <alignment horizontal="center" wrapText="1"/>
    </xf>
    <xf numFmtId="0" fontId="19" fillId="0" borderId="15" xfId="0" applyFont="1" applyFill="1" applyBorder="1" applyAlignment="1">
      <alignment horizontal="center" vertical="center"/>
    </xf>
    <xf numFmtId="0" fontId="15" fillId="0" borderId="12" xfId="1" applyFont="1" applyFill="1" applyBorder="1" applyAlignment="1" applyProtection="1">
      <alignment horizontal="center" wrapText="1"/>
    </xf>
    <xf numFmtId="0" fontId="3" fillId="0" borderId="26" xfId="1" applyFill="1" applyBorder="1" applyAlignment="1" applyProtection="1">
      <alignment horizontal="center" wrapText="1"/>
    </xf>
    <xf numFmtId="0" fontId="11" fillId="0" borderId="1" xfId="0" applyNumberFormat="1" applyFont="1" applyFill="1" applyBorder="1" applyAlignment="1">
      <alignment horizontal="center"/>
    </xf>
    <xf numFmtId="4" fontId="20" fillId="0" borderId="38" xfId="0" applyNumberFormat="1" applyFont="1" applyFill="1" applyBorder="1" applyAlignment="1">
      <alignment horizontal="center" vertical="center"/>
    </xf>
    <xf numFmtId="0" fontId="11" fillId="0" borderId="7" xfId="0" applyNumberFormat="1" applyFont="1" applyFill="1" applyBorder="1" applyAlignment="1">
      <alignment horizontal="center"/>
    </xf>
    <xf numFmtId="0" fontId="3" fillId="0" borderId="40" xfId="1" applyFill="1" applyBorder="1" applyAlignment="1" applyProtection="1">
      <alignment horizontal="left" wrapText="1"/>
    </xf>
    <xf numFmtId="0" fontId="47" fillId="0" borderId="20" xfId="0" applyFont="1" applyFill="1" applyBorder="1" applyAlignment="1">
      <alignment horizontal="center" vertical="center"/>
    </xf>
    <xf numFmtId="0" fontId="111" fillId="0" borderId="19" xfId="0" applyFont="1" applyFill="1" applyBorder="1" applyAlignment="1">
      <alignment horizontal="center"/>
    </xf>
    <xf numFmtId="0" fontId="23" fillId="0" borderId="31" xfId="0" applyNumberFormat="1" applyFont="1" applyFill="1" applyBorder="1" applyAlignment="1" applyProtection="1">
      <alignment horizontal="left" vertical="center" wrapText="1"/>
      <protection locked="0"/>
    </xf>
    <xf numFmtId="0" fontId="47" fillId="0" borderId="19" xfId="0" applyFont="1" applyFill="1" applyBorder="1" applyAlignment="1">
      <alignment horizontal="center" vertical="center"/>
    </xf>
    <xf numFmtId="0" fontId="19" fillId="0" borderId="18" xfId="0" applyFont="1" applyFill="1" applyBorder="1" applyAlignment="1">
      <alignment horizontal="center" vertical="center"/>
    </xf>
    <xf numFmtId="0" fontId="96" fillId="0" borderId="18" xfId="0" applyFont="1" applyFill="1" applyBorder="1" applyAlignment="1">
      <alignment horizontal="center" vertical="center"/>
    </xf>
    <xf numFmtId="0" fontId="19" fillId="0" borderId="19" xfId="0" applyFont="1" applyFill="1" applyBorder="1" applyAlignment="1">
      <alignment horizontal="center" vertical="center"/>
    </xf>
    <xf numFmtId="0" fontId="21" fillId="0" borderId="2" xfId="0" applyNumberFormat="1" applyFont="1" applyFill="1" applyBorder="1" applyAlignment="1">
      <alignment vertical="center" wrapText="1"/>
    </xf>
    <xf numFmtId="0" fontId="111" fillId="0" borderId="14" xfId="0" applyFont="1" applyFill="1" applyBorder="1" applyAlignment="1">
      <alignment horizontal="center" vertical="center"/>
    </xf>
    <xf numFmtId="0" fontId="64" fillId="0" borderId="6" xfId="4" applyNumberFormat="1" applyFont="1" applyFill="1" applyBorder="1" applyAlignment="1" applyProtection="1">
      <alignment vertical="center"/>
      <protection locked="0"/>
    </xf>
    <xf numFmtId="0" fontId="46" fillId="0" borderId="1" xfId="0" applyNumberFormat="1" applyFont="1" applyFill="1" applyBorder="1" applyAlignment="1" applyProtection="1">
      <alignment horizontal="left" vertical="center" wrapText="1"/>
      <protection locked="0"/>
    </xf>
    <xf numFmtId="0" fontId="46" fillId="0" borderId="1" xfId="4" applyNumberFormat="1" applyFont="1" applyFill="1" applyBorder="1" applyAlignment="1" applyProtection="1">
      <alignment vertical="center"/>
      <protection locked="0"/>
    </xf>
    <xf numFmtId="0" fontId="64" fillId="0" borderId="1" xfId="4" applyNumberFormat="1" applyFont="1" applyFill="1" applyBorder="1" applyAlignment="1" applyProtection="1">
      <alignment vertical="center"/>
      <protection locked="0"/>
    </xf>
    <xf numFmtId="0" fontId="64" fillId="0" borderId="1" xfId="0" applyNumberFormat="1" applyFont="1" applyFill="1" applyBorder="1" applyAlignment="1" applyProtection="1">
      <alignment horizontal="left" vertical="center" wrapText="1"/>
      <protection locked="0"/>
    </xf>
    <xf numFmtId="3" fontId="11" fillId="0" borderId="1" xfId="0" applyNumberFormat="1" applyFont="1" applyFill="1" applyBorder="1" applyAlignment="1">
      <alignment horizontal="center" vertical="center"/>
    </xf>
    <xf numFmtId="0" fontId="15" fillId="0" borderId="42" xfId="1" applyFont="1" applyFill="1" applyBorder="1" applyAlignment="1" applyProtection="1">
      <alignment horizontal="center" vertical="center" wrapText="1"/>
    </xf>
    <xf numFmtId="0" fontId="3" fillId="0" borderId="42" xfId="1" applyFill="1" applyBorder="1" applyAlignment="1" applyProtection="1">
      <alignment horizontal="center" vertical="center" wrapText="1"/>
    </xf>
    <xf numFmtId="0" fontId="21" fillId="0" borderId="31" xfId="0" applyNumberFormat="1" applyFont="1" applyFill="1" applyBorder="1" applyAlignment="1">
      <alignment vertical="center" wrapText="1"/>
    </xf>
    <xf numFmtId="0" fontId="15" fillId="0" borderId="14" xfId="1" applyFont="1" applyFill="1" applyBorder="1" applyAlignment="1" applyProtection="1">
      <alignment horizontal="center" wrapText="1"/>
    </xf>
    <xf numFmtId="0" fontId="91" fillId="0" borderId="14" xfId="1" applyFont="1" applyFill="1" applyBorder="1" applyAlignment="1" applyProtection="1">
      <alignment horizontal="center" wrapText="1"/>
    </xf>
    <xf numFmtId="0" fontId="91" fillId="0" borderId="1" xfId="1" applyFont="1" applyFill="1" applyBorder="1" applyAlignment="1" applyProtection="1">
      <alignment horizontal="center" wrapText="1"/>
    </xf>
    <xf numFmtId="0" fontId="91" fillId="0" borderId="14" xfId="1" applyFont="1" applyFill="1" applyBorder="1" applyAlignment="1" applyProtection="1">
      <alignment horizontal="center" vertical="center" wrapText="1"/>
    </xf>
    <xf numFmtId="0" fontId="91" fillId="0" borderId="16" xfId="1" applyFont="1" applyFill="1" applyBorder="1" applyAlignment="1" applyProtection="1">
      <alignment horizontal="center" wrapText="1"/>
    </xf>
    <xf numFmtId="0" fontId="64" fillId="0" borderId="1" xfId="0" applyFont="1" applyFill="1" applyBorder="1" applyAlignment="1" applyProtection="1">
      <alignment vertical="center"/>
      <protection locked="0"/>
    </xf>
    <xf numFmtId="0" fontId="19" fillId="0" borderId="17" xfId="0" applyFont="1" applyFill="1" applyBorder="1" applyAlignment="1">
      <alignment horizontal="center" vertical="center"/>
    </xf>
    <xf numFmtId="0" fontId="46" fillId="0" borderId="10" xfId="0" applyFont="1" applyFill="1" applyBorder="1" applyAlignment="1" applyProtection="1">
      <alignment vertical="center"/>
      <protection locked="0"/>
    </xf>
    <xf numFmtId="164" fontId="25" fillId="0" borderId="16" xfId="0" applyNumberFormat="1" applyFont="1" applyFill="1" applyBorder="1" applyAlignment="1">
      <alignment horizontal="center" vertical="center" wrapText="1"/>
    </xf>
    <xf numFmtId="0" fontId="91" fillId="0" borderId="14" xfId="1" applyFont="1" applyFill="1" applyBorder="1" applyAlignment="1" applyProtection="1">
      <alignment horizontal="center" vertical="center" wrapText="1" shrinkToFit="1"/>
    </xf>
    <xf numFmtId="0" fontId="91" fillId="0" borderId="16" xfId="1" applyFont="1" applyFill="1" applyBorder="1" applyAlignment="1" applyProtection="1">
      <alignment horizontal="center" vertical="center" wrapText="1" shrinkToFit="1"/>
    </xf>
    <xf numFmtId="0" fontId="91" fillId="0" borderId="16" xfId="1" applyFont="1" applyFill="1" applyBorder="1" applyAlignment="1" applyProtection="1">
      <alignment horizontal="center" wrapText="1" shrinkToFit="1"/>
    </xf>
    <xf numFmtId="0" fontId="3" fillId="0" borderId="16" xfId="1" applyFill="1" applyBorder="1" applyAlignment="1" applyProtection="1">
      <alignment horizontal="left" wrapText="1" shrinkToFit="1"/>
    </xf>
    <xf numFmtId="0" fontId="46" fillId="0" borderId="2" xfId="0" applyNumberFormat="1" applyFont="1" applyFill="1" applyBorder="1" applyAlignment="1">
      <alignment vertical="center" wrapText="1"/>
    </xf>
    <xf numFmtId="0" fontId="23" fillId="0" borderId="1" xfId="0" applyFont="1" applyFill="1" applyBorder="1" applyAlignment="1" applyProtection="1">
      <alignment vertical="center" wrapText="1" shrinkToFit="1"/>
      <protection locked="0"/>
    </xf>
    <xf numFmtId="0" fontId="111" fillId="0" borderId="50" xfId="0" applyFont="1" applyFill="1" applyBorder="1" applyAlignment="1">
      <alignment horizontal="center"/>
    </xf>
    <xf numFmtId="4" fontId="20" fillId="0" borderId="19" xfId="0" applyNumberFormat="1" applyFont="1" applyFill="1" applyBorder="1" applyAlignment="1">
      <alignment horizontal="center" vertical="center"/>
    </xf>
    <xf numFmtId="4" fontId="20" fillId="0" borderId="6" xfId="0" applyNumberFormat="1" applyFont="1" applyFill="1" applyBorder="1" applyAlignment="1">
      <alignment horizontal="center" vertical="center"/>
    </xf>
    <xf numFmtId="0" fontId="3" fillId="0" borderId="48" xfId="1" applyFill="1" applyBorder="1" applyAlignment="1" applyProtection="1">
      <alignment horizontal="center" wrapText="1"/>
    </xf>
    <xf numFmtId="3" fontId="11" fillId="0" borderId="7" xfId="0" applyNumberFormat="1" applyFont="1" applyFill="1" applyBorder="1" applyAlignment="1">
      <alignment horizontal="center"/>
    </xf>
    <xf numFmtId="0" fontId="49" fillId="0" borderId="15" xfId="0" applyFont="1" applyFill="1" applyBorder="1" applyAlignment="1">
      <alignment horizontal="center"/>
    </xf>
    <xf numFmtId="0" fontId="15" fillId="0" borderId="46" xfId="1" applyNumberFormat="1" applyFont="1" applyFill="1" applyBorder="1" applyAlignment="1" applyProtection="1">
      <alignment horizontal="center" wrapText="1"/>
    </xf>
    <xf numFmtId="0" fontId="91" fillId="0" borderId="46" xfId="1" applyNumberFormat="1" applyFont="1" applyFill="1" applyBorder="1" applyAlignment="1" applyProtection="1">
      <alignment horizontal="center" wrapText="1"/>
    </xf>
    <xf numFmtId="0" fontId="46" fillId="0" borderId="1" xfId="0" applyNumberFormat="1" applyFont="1" applyFill="1" applyBorder="1" applyAlignment="1">
      <alignment horizontal="left" vertical="center" wrapText="1"/>
    </xf>
    <xf numFmtId="0" fontId="13" fillId="0" borderId="6" xfId="0" applyFont="1" applyFill="1" applyBorder="1" applyAlignment="1">
      <alignment horizontal="center"/>
    </xf>
    <xf numFmtId="0" fontId="23" fillId="0" borderId="6" xfId="0" applyNumberFormat="1" applyFont="1" applyFill="1" applyBorder="1" applyAlignment="1">
      <alignment horizontal="left" vertical="center" wrapText="1"/>
    </xf>
    <xf numFmtId="0" fontId="90" fillId="0" borderId="26" xfId="1" applyNumberFormat="1" applyFont="1" applyFill="1" applyBorder="1" applyAlignment="1" applyProtection="1">
      <alignment horizontal="center" wrapText="1"/>
    </xf>
    <xf numFmtId="0" fontId="103" fillId="0" borderId="5" xfId="0" applyFont="1" applyFill="1" applyBorder="1" applyAlignment="1">
      <alignment horizontal="center" vertical="center"/>
    </xf>
    <xf numFmtId="0" fontId="116" fillId="0" borderId="5" xfId="0" applyFont="1" applyFill="1" applyBorder="1" applyAlignment="1">
      <alignment horizontal="center"/>
    </xf>
    <xf numFmtId="0" fontId="21" fillId="0" borderId="5" xfId="0" applyNumberFormat="1" applyFont="1" applyFill="1" applyBorder="1" applyAlignment="1">
      <alignment horizontal="left" vertical="center" wrapText="1"/>
    </xf>
    <xf numFmtId="4" fontId="20" fillId="0" borderId="5" xfId="0" applyNumberFormat="1" applyFont="1" applyFill="1" applyBorder="1" applyAlignment="1">
      <alignment horizontal="center" vertical="center"/>
    </xf>
    <xf numFmtId="0" fontId="90" fillId="0" borderId="64" xfId="1" applyNumberFormat="1" applyFont="1" applyFill="1" applyBorder="1" applyAlignment="1" applyProtection="1">
      <alignment horizontal="center" wrapText="1"/>
    </xf>
    <xf numFmtId="0" fontId="15" fillId="0" borderId="26" xfId="1" applyNumberFormat="1" applyFont="1" applyFill="1" applyBorder="1" applyAlignment="1" applyProtection="1">
      <alignment horizontal="center" wrapText="1"/>
    </xf>
    <xf numFmtId="0" fontId="19" fillId="0" borderId="5" xfId="0" applyFont="1" applyFill="1" applyBorder="1" applyAlignment="1">
      <alignment horizontal="center" vertical="center"/>
    </xf>
    <xf numFmtId="0" fontId="13" fillId="0" borderId="5" xfId="0" applyFont="1" applyFill="1" applyBorder="1" applyAlignment="1">
      <alignment horizontal="center"/>
    </xf>
    <xf numFmtId="0" fontId="23" fillId="0" borderId="5" xfId="0" applyNumberFormat="1" applyFont="1" applyFill="1" applyBorder="1" applyAlignment="1">
      <alignment horizontal="left" vertical="center" wrapText="1"/>
    </xf>
    <xf numFmtId="0" fontId="103" fillId="0" borderId="6" xfId="0" applyFont="1" applyFill="1" applyBorder="1" applyAlignment="1">
      <alignment horizontal="center" vertical="center"/>
    </xf>
    <xf numFmtId="0" fontId="116" fillId="0" borderId="4" xfId="0" applyFont="1" applyFill="1" applyBorder="1" applyAlignment="1">
      <alignment horizontal="center"/>
    </xf>
    <xf numFmtId="4" fontId="20" fillId="0" borderId="4" xfId="0" applyNumberFormat="1" applyFont="1" applyFill="1" applyBorder="1" applyAlignment="1">
      <alignment horizontal="center" vertical="center"/>
    </xf>
    <xf numFmtId="0" fontId="90" fillId="0" borderId="61" xfId="1" applyNumberFormat="1" applyFont="1" applyFill="1" applyBorder="1" applyAlignment="1" applyProtection="1">
      <alignment horizontal="center" wrapText="1"/>
    </xf>
    <xf numFmtId="0" fontId="11" fillId="0" borderId="29" xfId="0" applyFont="1" applyFill="1" applyBorder="1" applyAlignment="1">
      <alignment horizontal="center"/>
    </xf>
    <xf numFmtId="0" fontId="19" fillId="0" borderId="41" xfId="0" applyFont="1" applyFill="1" applyBorder="1" applyAlignment="1">
      <alignment horizontal="center" vertical="center"/>
    </xf>
    <xf numFmtId="0" fontId="116" fillId="0" borderId="41" xfId="0" applyFont="1" applyFill="1" applyBorder="1" applyAlignment="1">
      <alignment horizontal="center"/>
    </xf>
    <xf numFmtId="0" fontId="23" fillId="0" borderId="41" xfId="0" applyFont="1" applyFill="1" applyBorder="1" applyAlignment="1">
      <alignment vertical="center"/>
    </xf>
    <xf numFmtId="4" fontId="20" fillId="0" borderId="41" xfId="0" applyNumberFormat="1" applyFont="1" applyFill="1" applyBorder="1" applyAlignment="1">
      <alignment horizontal="center" vertical="center"/>
    </xf>
    <xf numFmtId="0" fontId="90" fillId="0" borderId="28" xfId="1" applyNumberFormat="1" applyFont="1" applyFill="1" applyBorder="1" applyAlignment="1" applyProtection="1">
      <alignment horizontal="center" wrapText="1"/>
    </xf>
    <xf numFmtId="0" fontId="101" fillId="0" borderId="4" xfId="0" applyFont="1" applyFill="1" applyBorder="1" applyAlignment="1">
      <alignment vertical="center"/>
    </xf>
    <xf numFmtId="0" fontId="116" fillId="0" borderId="6" xfId="0" applyFont="1" applyFill="1" applyBorder="1" applyAlignment="1">
      <alignment horizontal="center"/>
    </xf>
    <xf numFmtId="0" fontId="15" fillId="0" borderId="26" xfId="1" applyFont="1" applyFill="1" applyBorder="1" applyAlignment="1" applyProtection="1">
      <alignment horizontal="center" wrapText="1"/>
    </xf>
    <xf numFmtId="0" fontId="103" fillId="0" borderId="4" xfId="0" applyFont="1" applyFill="1" applyBorder="1" applyAlignment="1">
      <alignment horizontal="center" vertical="center"/>
    </xf>
    <xf numFmtId="0" fontId="46" fillId="0" borderId="6" xfId="0" applyNumberFormat="1" applyFont="1" applyFill="1" applyBorder="1" applyAlignment="1">
      <alignment vertical="center" wrapText="1"/>
    </xf>
    <xf numFmtId="0" fontId="90" fillId="0" borderId="26" xfId="1" applyFont="1" applyFill="1" applyBorder="1" applyAlignment="1" applyProtection="1">
      <alignment horizontal="center" wrapText="1"/>
    </xf>
    <xf numFmtId="0" fontId="46" fillId="0" borderId="4" xfId="0" applyNumberFormat="1" applyFont="1" applyFill="1" applyBorder="1" applyAlignment="1">
      <alignment vertical="center" wrapText="1"/>
    </xf>
    <xf numFmtId="0" fontId="21" fillId="0" borderId="6" xfId="0" applyFont="1" applyFill="1" applyBorder="1" applyAlignment="1">
      <alignment vertical="center"/>
    </xf>
    <xf numFmtId="0" fontId="13" fillId="0" borderId="4" xfId="0" applyFont="1" applyFill="1" applyBorder="1" applyAlignment="1">
      <alignment horizontal="center"/>
    </xf>
    <xf numFmtId="0" fontId="46" fillId="0" borderId="4" xfId="0" applyNumberFormat="1" applyFont="1" applyFill="1" applyBorder="1" applyAlignment="1">
      <alignment horizontal="left" vertical="center" wrapText="1"/>
    </xf>
    <xf numFmtId="0" fontId="96" fillId="0" borderId="5" xfId="0" applyFont="1" applyFill="1" applyBorder="1" applyAlignment="1">
      <alignment horizontal="center" vertical="center"/>
    </xf>
    <xf numFmtId="0" fontId="21" fillId="0" borderId="5" xfId="0" applyFont="1" applyFill="1" applyBorder="1" applyAlignment="1">
      <alignment vertical="center"/>
    </xf>
    <xf numFmtId="0" fontId="96" fillId="0" borderId="4" xfId="0" applyFont="1" applyFill="1" applyBorder="1" applyAlignment="1">
      <alignment horizontal="center" vertical="center"/>
    </xf>
    <xf numFmtId="0" fontId="109" fillId="0" borderId="39" xfId="0" applyNumberFormat="1" applyFont="1" applyFill="1" applyBorder="1" applyAlignment="1">
      <alignment horizontal="center" wrapText="1"/>
    </xf>
    <xf numFmtId="0" fontId="10" fillId="0" borderId="6" xfId="0" applyNumberFormat="1" applyFont="1" applyFill="1" applyBorder="1" applyAlignment="1">
      <alignment horizontal="center" vertical="center"/>
    </xf>
    <xf numFmtId="0" fontId="111" fillId="0" borderId="5" xfId="0" applyFont="1" applyFill="1" applyBorder="1" applyAlignment="1">
      <alignment horizontal="center"/>
    </xf>
    <xf numFmtId="0" fontId="46" fillId="0" borderId="36" xfId="0" applyNumberFormat="1" applyFont="1" applyFill="1" applyBorder="1" applyAlignment="1">
      <alignment vertical="center"/>
    </xf>
    <xf numFmtId="0" fontId="10" fillId="0" borderId="5" xfId="0" applyNumberFormat="1" applyFont="1" applyFill="1" applyBorder="1" applyAlignment="1">
      <alignment horizontal="center" vertical="center"/>
    </xf>
    <xf numFmtId="2" fontId="20" fillId="0" borderId="36" xfId="0" applyNumberFormat="1" applyFont="1" applyFill="1" applyBorder="1" applyAlignment="1">
      <alignment horizontal="center" vertical="center"/>
    </xf>
    <xf numFmtId="0" fontId="9" fillId="0" borderId="12" xfId="0" applyNumberFormat="1" applyFont="1" applyFill="1" applyBorder="1" applyAlignment="1">
      <alignment horizontal="center" wrapText="1"/>
    </xf>
    <xf numFmtId="0" fontId="10" fillId="0" borderId="4" xfId="0" applyNumberFormat="1" applyFont="1" applyFill="1" applyBorder="1" applyAlignment="1">
      <alignment horizontal="center" vertical="center"/>
    </xf>
    <xf numFmtId="0" fontId="23" fillId="0" borderId="4" xfId="0" applyFont="1" applyFill="1" applyBorder="1" applyAlignment="1" applyProtection="1">
      <alignment vertical="center"/>
      <protection locked="0"/>
    </xf>
    <xf numFmtId="0" fontId="9" fillId="0" borderId="45" xfId="0" applyNumberFormat="1" applyFont="1" applyFill="1" applyBorder="1" applyAlignment="1">
      <alignment horizontal="center" wrapText="1"/>
    </xf>
    <xf numFmtId="0" fontId="19" fillId="0" borderId="23" xfId="0" applyFont="1" applyFill="1" applyBorder="1" applyAlignment="1">
      <alignment horizontal="center" vertical="center"/>
    </xf>
    <xf numFmtId="0" fontId="111" fillId="0" borderId="41" xfId="0" applyFont="1" applyFill="1" applyBorder="1" applyAlignment="1">
      <alignment horizontal="center"/>
    </xf>
    <xf numFmtId="0" fontId="46" fillId="0" borderId="30" xfId="0" applyNumberFormat="1" applyFont="1" applyFill="1" applyBorder="1" applyAlignment="1">
      <alignment vertical="center"/>
    </xf>
    <xf numFmtId="0" fontId="10" fillId="0" borderId="23" xfId="0" applyNumberFormat="1" applyFont="1" applyFill="1" applyBorder="1" applyAlignment="1">
      <alignment horizontal="center" vertical="center"/>
    </xf>
    <xf numFmtId="2" fontId="20" fillId="0" borderId="30" xfId="0" applyNumberFormat="1" applyFont="1" applyFill="1" applyBorder="1" applyAlignment="1">
      <alignment horizontal="center" vertical="center"/>
    </xf>
    <xf numFmtId="0" fontId="109" fillId="0" borderId="49" xfId="0" applyNumberFormat="1" applyFont="1" applyFill="1" applyBorder="1" applyAlignment="1">
      <alignment horizontal="center" wrapText="1"/>
    </xf>
    <xf numFmtId="0" fontId="25" fillId="0" borderId="41" xfId="0" applyFont="1" applyFill="1" applyBorder="1" applyAlignment="1">
      <alignment horizontal="center" vertical="center" wrapText="1"/>
    </xf>
    <xf numFmtId="0" fontId="23" fillId="13" borderId="4" xfId="0" applyFont="1" applyFill="1" applyBorder="1" applyAlignment="1" applyProtection="1">
      <alignment vertical="center"/>
      <protection locked="0"/>
    </xf>
    <xf numFmtId="0" fontId="96" fillId="0" borderId="63" xfId="0" applyFont="1" applyFill="1" applyBorder="1" applyAlignment="1">
      <alignment horizontal="center" vertical="center"/>
    </xf>
    <xf numFmtId="0" fontId="98" fillId="0" borderId="23" xfId="0" applyFont="1" applyFill="1" applyBorder="1" applyAlignment="1">
      <alignment horizontal="center" vertical="center"/>
    </xf>
    <xf numFmtId="0" fontId="13" fillId="0" borderId="23" xfId="0" applyFont="1" applyFill="1" applyBorder="1" applyAlignment="1">
      <alignment horizontal="center"/>
    </xf>
    <xf numFmtId="0" fontId="91" fillId="0" borderId="28" xfId="1" applyFont="1" applyFill="1" applyBorder="1" applyAlignment="1" applyProtection="1">
      <alignment horizontal="center" wrapText="1"/>
    </xf>
    <xf numFmtId="0" fontId="98" fillId="0" borderId="22" xfId="0" applyFont="1" applyFill="1" applyBorder="1" applyAlignment="1">
      <alignment horizontal="center" vertical="center"/>
    </xf>
    <xf numFmtId="0" fontId="13" fillId="0" borderId="22" xfId="0" applyFont="1" applyFill="1" applyBorder="1" applyAlignment="1">
      <alignment horizontal="center"/>
    </xf>
    <xf numFmtId="0" fontId="11" fillId="0" borderId="23" xfId="0" applyFont="1" applyFill="1" applyBorder="1" applyAlignment="1">
      <alignment horizontal="center" vertical="center"/>
    </xf>
    <xf numFmtId="0" fontId="9" fillId="0" borderId="49" xfId="0" applyNumberFormat="1" applyFont="1" applyFill="1" applyBorder="1" applyAlignment="1">
      <alignment horizontal="center" wrapText="1"/>
    </xf>
    <xf numFmtId="0" fontId="11" fillId="0" borderId="22" xfId="0" applyFont="1" applyFill="1" applyBorder="1" applyAlignment="1">
      <alignment horizontal="center" vertical="center"/>
    </xf>
    <xf numFmtId="0" fontId="19" fillId="0" borderId="22" xfId="0" applyFont="1" applyFill="1" applyBorder="1" applyAlignment="1">
      <alignment horizontal="center" vertical="center"/>
    </xf>
    <xf numFmtId="0" fontId="46" fillId="0" borderId="34" xfId="0" applyNumberFormat="1" applyFont="1" applyFill="1" applyBorder="1" applyAlignment="1">
      <alignment vertical="center"/>
    </xf>
    <xf numFmtId="0" fontId="10" fillId="0" borderId="22" xfId="0" applyNumberFormat="1" applyFont="1" applyFill="1" applyBorder="1" applyAlignment="1">
      <alignment horizontal="center" vertical="center"/>
    </xf>
    <xf numFmtId="2" fontId="20" fillId="0" borderId="34" xfId="0" applyNumberFormat="1" applyFont="1" applyFill="1" applyBorder="1" applyAlignment="1">
      <alignment horizontal="center" vertical="center"/>
    </xf>
    <xf numFmtId="0" fontId="9" fillId="0" borderId="44" xfId="0" applyNumberFormat="1" applyFont="1" applyFill="1" applyBorder="1" applyAlignment="1">
      <alignment horizontal="center" wrapText="1"/>
    </xf>
    <xf numFmtId="0" fontId="23" fillId="0" borderId="5" xfId="0" applyFont="1" applyFill="1" applyBorder="1" applyAlignment="1" applyProtection="1">
      <alignment vertical="center"/>
      <protection locked="0"/>
    </xf>
    <xf numFmtId="0" fontId="15" fillId="0" borderId="28" xfId="1" applyFont="1" applyFill="1" applyBorder="1" applyAlignment="1" applyProtection="1">
      <alignment horizontal="center" wrapText="1"/>
    </xf>
    <xf numFmtId="0" fontId="46" fillId="0" borderId="31" xfId="0" applyNumberFormat="1" applyFont="1" applyFill="1" applyBorder="1" applyAlignment="1">
      <alignment vertical="center"/>
    </xf>
    <xf numFmtId="0" fontId="10" fillId="0" borderId="14" xfId="0" applyNumberFormat="1" applyFont="1" applyFill="1" applyBorder="1" applyAlignment="1">
      <alignment horizontal="center" vertical="center"/>
    </xf>
    <xf numFmtId="2" fontId="20" fillId="0" borderId="31" xfId="0" applyNumberFormat="1" applyFont="1" applyFill="1" applyBorder="1" applyAlignment="1">
      <alignment horizontal="center" vertical="center"/>
    </xf>
    <xf numFmtId="0" fontId="109" fillId="0" borderId="42" xfId="0" applyNumberFormat="1" applyFont="1" applyFill="1" applyBorder="1" applyAlignment="1">
      <alignment horizontal="center" wrapText="1"/>
    </xf>
    <xf numFmtId="0" fontId="98" fillId="0" borderId="16" xfId="0" applyFont="1" applyFill="1" applyBorder="1" applyAlignment="1">
      <alignment horizontal="center" vertical="center"/>
    </xf>
    <xf numFmtId="0" fontId="96" fillId="13" borderId="15" xfId="0" applyFont="1" applyFill="1" applyBorder="1" applyAlignment="1">
      <alignment horizontal="center" vertical="center"/>
    </xf>
    <xf numFmtId="0" fontId="25" fillId="13" borderId="5" xfId="0" applyFont="1" applyFill="1" applyBorder="1" applyAlignment="1">
      <alignment horizontal="center" vertical="center" wrapText="1"/>
    </xf>
    <xf numFmtId="0" fontId="91" fillId="13" borderId="12" xfId="1" applyFont="1" applyFill="1" applyBorder="1" applyAlignment="1" applyProtection="1">
      <alignment horizontal="center" wrapText="1"/>
    </xf>
    <xf numFmtId="3" fontId="11" fillId="13" borderId="31" xfId="0" applyNumberFormat="1" applyFont="1" applyFill="1" applyBorder="1" applyAlignment="1">
      <alignment horizontal="center"/>
    </xf>
    <xf numFmtId="0" fontId="119" fillId="13" borderId="1" xfId="0" applyFont="1" applyFill="1" applyBorder="1" applyAlignment="1">
      <alignment horizontal="center"/>
    </xf>
    <xf numFmtId="0" fontId="23" fillId="0" borderId="11" xfId="0" applyNumberFormat="1" applyFont="1" applyBorder="1" applyAlignment="1">
      <alignment horizontal="left" vertical="center" wrapText="1"/>
    </xf>
    <xf numFmtId="0" fontId="23" fillId="0" borderId="12" xfId="0" applyNumberFormat="1" applyFont="1" applyBorder="1" applyAlignment="1">
      <alignment horizontal="left" vertical="center" wrapText="1"/>
    </xf>
    <xf numFmtId="2" fontId="24" fillId="0" borderId="11" xfId="0" applyNumberFormat="1" applyFont="1" applyFill="1" applyBorder="1" applyAlignment="1">
      <alignment horizontal="center" vertical="center" wrapText="1"/>
    </xf>
    <xf numFmtId="2" fontId="24" fillId="0" borderId="13" xfId="0" applyNumberFormat="1" applyFont="1" applyFill="1" applyBorder="1" applyAlignment="1">
      <alignment horizontal="center" vertical="center" wrapText="1"/>
    </xf>
    <xf numFmtId="2" fontId="24" fillId="0" borderId="12" xfId="0" applyNumberFormat="1" applyFont="1" applyFill="1" applyBorder="1" applyAlignment="1">
      <alignment horizontal="center" vertical="center" wrapText="1"/>
    </xf>
    <xf numFmtId="4" fontId="24" fillId="0" borderId="11" xfId="0" applyNumberFormat="1" applyFont="1" applyFill="1" applyBorder="1" applyAlignment="1">
      <alignment horizontal="center" vertical="center" wrapText="1"/>
    </xf>
    <xf numFmtId="4" fontId="24" fillId="0" borderId="13" xfId="0" applyNumberFormat="1" applyFont="1" applyFill="1" applyBorder="1" applyAlignment="1">
      <alignment horizontal="center" vertical="center" wrapText="1"/>
    </xf>
    <xf numFmtId="4" fontId="24" fillId="0" borderId="12" xfId="0" applyNumberFormat="1" applyFont="1" applyFill="1" applyBorder="1" applyAlignment="1">
      <alignment horizontal="center" vertical="center" wrapText="1"/>
    </xf>
    <xf numFmtId="0" fontId="105" fillId="0" borderId="11" xfId="0" applyFont="1" applyBorder="1" applyAlignment="1">
      <alignment horizontal="center"/>
    </xf>
    <xf numFmtId="0" fontId="105" fillId="0" borderId="13" xfId="0" applyFont="1" applyBorder="1" applyAlignment="1">
      <alignment horizontal="center"/>
    </xf>
    <xf numFmtId="0" fontId="105" fillId="0" borderId="12" xfId="0" applyFont="1" applyBorder="1" applyAlignment="1">
      <alignment horizontal="center"/>
    </xf>
    <xf numFmtId="0" fontId="94" fillId="0" borderId="11" xfId="0" applyNumberFormat="1" applyFont="1" applyBorder="1" applyAlignment="1">
      <alignment horizontal="center" vertical="center"/>
    </xf>
    <xf numFmtId="0" fontId="94" fillId="0" borderId="12" xfId="0" applyNumberFormat="1" applyFont="1" applyBorder="1" applyAlignment="1">
      <alignment horizontal="center" vertical="center"/>
    </xf>
    <xf numFmtId="164" fontId="94" fillId="0" borderId="11" xfId="0" applyNumberFormat="1" applyFont="1" applyFill="1" applyBorder="1" applyAlignment="1">
      <alignment horizontal="center" vertical="center" wrapText="1"/>
    </xf>
    <xf numFmtId="164" fontId="94" fillId="0" borderId="13" xfId="0" applyNumberFormat="1" applyFont="1" applyFill="1" applyBorder="1" applyAlignment="1">
      <alignment horizontal="center" vertical="center" wrapText="1"/>
    </xf>
    <xf numFmtId="164" fontId="94" fillId="0" borderId="12" xfId="0" applyNumberFormat="1" applyFont="1" applyFill="1" applyBorder="1" applyAlignment="1">
      <alignment horizontal="center" vertical="center" wrapText="1"/>
    </xf>
    <xf numFmtId="0" fontId="23" fillId="0" borderId="11" xfId="0" applyNumberFormat="1" applyFont="1" applyBorder="1" applyAlignment="1">
      <alignment horizontal="left" vertical="center"/>
    </xf>
    <xf numFmtId="0" fontId="23" fillId="0" borderId="12" xfId="0" applyNumberFormat="1" applyFont="1" applyBorder="1" applyAlignment="1">
      <alignment horizontal="left" vertical="center"/>
    </xf>
    <xf numFmtId="0" fontId="17" fillId="0" borderId="31" xfId="3" applyFont="1" applyBorder="1" applyAlignment="1" applyProtection="1">
      <alignment horizontal="left" vertical="center"/>
    </xf>
    <xf numFmtId="0" fontId="17" fillId="0" borderId="14" xfId="3" applyFont="1" applyBorder="1" applyAlignment="1" applyProtection="1">
      <alignment horizontal="left" vertical="center"/>
    </xf>
    <xf numFmtId="0" fontId="4" fillId="0" borderId="0" xfId="0" applyFont="1" applyAlignment="1">
      <alignment horizontal="center" vertical="center"/>
    </xf>
    <xf numFmtId="0" fontId="17" fillId="0" borderId="38" xfId="3" applyFont="1" applyFill="1" applyBorder="1" applyAlignment="1" applyProtection="1">
      <alignment horizontal="center" vertical="center"/>
      <protection locked="0"/>
    </xf>
    <xf numFmtId="0" fontId="17" fillId="0" borderId="0" xfId="3" applyFont="1" applyFill="1" applyBorder="1" applyAlignment="1" applyProtection="1">
      <alignment horizontal="center" vertical="center"/>
      <protection locked="0"/>
    </xf>
    <xf numFmtId="0" fontId="2" fillId="0" borderId="0" xfId="3" applyBorder="1" applyAlignment="1" applyProtection="1">
      <alignment horizontal="center" vertical="center"/>
    </xf>
    <xf numFmtId="0" fontId="18" fillId="6" borderId="66" xfId="0" applyFont="1" applyFill="1" applyBorder="1" applyAlignment="1">
      <alignment horizontal="center" wrapText="1"/>
    </xf>
    <xf numFmtId="0" fontId="18" fillId="6" borderId="62" xfId="0" applyFont="1" applyFill="1" applyBorder="1" applyAlignment="1">
      <alignment horizontal="center" wrapText="1"/>
    </xf>
    <xf numFmtId="0" fontId="18" fillId="6" borderId="45" xfId="0" applyFont="1" applyFill="1" applyBorder="1" applyAlignment="1">
      <alignment horizontal="center" wrapText="1"/>
    </xf>
    <xf numFmtId="0" fontId="44" fillId="6" borderId="54" xfId="0" applyFont="1" applyFill="1" applyBorder="1" applyAlignment="1">
      <alignment horizontal="center" vertical="center"/>
    </xf>
    <xf numFmtId="0" fontId="44" fillId="6" borderId="57" xfId="0" applyFont="1" applyFill="1" applyBorder="1" applyAlignment="1">
      <alignment horizontal="center" vertical="center"/>
    </xf>
    <xf numFmtId="0" fontId="44" fillId="6" borderId="44" xfId="0" applyFont="1" applyFill="1" applyBorder="1" applyAlignment="1">
      <alignment horizontal="center" vertical="center"/>
    </xf>
    <xf numFmtId="0" fontId="12" fillId="4" borderId="59" xfId="0" applyFont="1" applyFill="1" applyBorder="1" applyAlignment="1">
      <alignment horizontal="center" vertical="center"/>
    </xf>
    <xf numFmtId="0" fontId="12" fillId="4" borderId="41" xfId="0" applyFont="1" applyFill="1" applyBorder="1" applyAlignment="1">
      <alignment horizontal="center" vertical="center"/>
    </xf>
    <xf numFmtId="0" fontId="52" fillId="4" borderId="59" xfId="0" applyFont="1" applyFill="1" applyBorder="1" applyAlignment="1">
      <alignment horizontal="center" vertical="center" wrapText="1"/>
    </xf>
    <xf numFmtId="0" fontId="52" fillId="4" borderId="41" xfId="0" applyFont="1" applyFill="1" applyBorder="1" applyAlignment="1">
      <alignment horizontal="center" vertical="center" wrapText="1"/>
    </xf>
    <xf numFmtId="9" fontId="54" fillId="0" borderId="31" xfId="0" applyNumberFormat="1" applyFont="1" applyBorder="1" applyAlignment="1">
      <alignment horizontal="center" vertical="center"/>
    </xf>
    <xf numFmtId="9" fontId="54" fillId="0" borderId="14" xfId="0" applyNumberFormat="1" applyFont="1" applyBorder="1" applyAlignment="1">
      <alignment horizontal="center" vertical="center"/>
    </xf>
    <xf numFmtId="0" fontId="66" fillId="0" borderId="34" xfId="0" applyFont="1" applyFill="1" applyBorder="1" applyAlignment="1">
      <alignment horizontal="center"/>
    </xf>
    <xf numFmtId="0" fontId="66" fillId="0" borderId="22" xfId="0" applyFont="1" applyFill="1" applyBorder="1" applyAlignment="1">
      <alignment horizontal="center"/>
    </xf>
    <xf numFmtId="9" fontId="58" fillId="0" borderId="11" xfId="0" applyNumberFormat="1" applyFont="1" applyBorder="1" applyAlignment="1">
      <alignment horizontal="right" vertical="center"/>
    </xf>
    <xf numFmtId="9" fontId="58" fillId="0" borderId="13" xfId="0" applyNumberFormat="1" applyFont="1" applyBorder="1" applyAlignment="1">
      <alignment horizontal="right" vertical="center"/>
    </xf>
    <xf numFmtId="9" fontId="58" fillId="0" borderId="12" xfId="0" applyNumberFormat="1" applyFont="1" applyBorder="1" applyAlignment="1">
      <alignment horizontal="right" vertical="center"/>
    </xf>
    <xf numFmtId="0" fontId="56" fillId="7" borderId="11" xfId="0" applyFont="1" applyFill="1" applyBorder="1" applyAlignment="1">
      <alignment horizontal="center" vertical="center"/>
    </xf>
    <xf numFmtId="0" fontId="56" fillId="7" borderId="13" xfId="0" applyFont="1" applyFill="1" applyBorder="1" applyAlignment="1">
      <alignment horizontal="center" vertical="center"/>
    </xf>
    <xf numFmtId="0" fontId="56" fillId="7" borderId="12" xfId="0" applyFont="1" applyFill="1" applyBorder="1" applyAlignment="1">
      <alignment horizontal="center" vertical="center"/>
    </xf>
    <xf numFmtId="0" fontId="28" fillId="14" borderId="60" xfId="0" applyFont="1" applyFill="1" applyBorder="1" applyAlignment="1">
      <alignment horizontal="center" vertical="center" wrapText="1"/>
    </xf>
    <xf numFmtId="0" fontId="28" fillId="14" borderId="28" xfId="0" applyFont="1" applyFill="1" applyBorder="1" applyAlignment="1">
      <alignment horizontal="center" vertical="center" wrapText="1"/>
    </xf>
    <xf numFmtId="0" fontId="99" fillId="10" borderId="11" xfId="0" applyFont="1" applyFill="1" applyBorder="1" applyAlignment="1">
      <alignment horizontal="center" wrapText="1"/>
    </xf>
    <xf numFmtId="0" fontId="99" fillId="10" borderId="13" xfId="0" applyFont="1" applyFill="1" applyBorder="1" applyAlignment="1">
      <alignment horizontal="center" wrapText="1"/>
    </xf>
    <xf numFmtId="0" fontId="14" fillId="14" borderId="58" xfId="0" applyFont="1" applyFill="1" applyBorder="1" applyAlignment="1">
      <alignment horizontal="center" vertical="center" wrapText="1"/>
    </xf>
    <xf numFmtId="0" fontId="14" fillId="14" borderId="29" xfId="0" applyFont="1" applyFill="1" applyBorder="1" applyAlignment="1">
      <alignment horizontal="center" vertical="center" wrapText="1"/>
    </xf>
    <xf numFmtId="0" fontId="12" fillId="14" borderId="59" xfId="0" applyFont="1" applyFill="1" applyBorder="1" applyAlignment="1">
      <alignment horizontal="center" vertical="center"/>
    </xf>
    <xf numFmtId="0" fontId="12" fillId="14" borderId="41" xfId="0" applyFont="1" applyFill="1" applyBorder="1" applyAlignment="1">
      <alignment horizontal="center" vertical="center"/>
    </xf>
    <xf numFmtId="0" fontId="12" fillId="4" borderId="59"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84" fillId="12" borderId="36" xfId="0" applyFont="1" applyFill="1" applyBorder="1" applyAlignment="1">
      <alignment horizontal="center" vertical="center"/>
    </xf>
    <xf numFmtId="0" fontId="84" fillId="12" borderId="13" xfId="0" applyFont="1" applyFill="1" applyBorder="1" applyAlignment="1">
      <alignment horizontal="center" vertical="center"/>
    </xf>
    <xf numFmtId="0" fontId="28" fillId="4" borderId="59" xfId="0" applyFont="1" applyFill="1" applyBorder="1" applyAlignment="1">
      <alignment horizontal="center" vertical="center" wrapText="1"/>
    </xf>
    <xf numFmtId="0" fontId="28" fillId="4" borderId="41" xfId="0" applyFont="1" applyFill="1" applyBorder="1" applyAlignment="1">
      <alignment horizontal="center" vertical="center" wrapText="1"/>
    </xf>
    <xf numFmtId="0" fontId="36" fillId="4" borderId="59" xfId="0" applyFont="1" applyFill="1" applyBorder="1" applyAlignment="1">
      <alignment horizontal="center" vertical="center" wrapText="1"/>
    </xf>
    <xf numFmtId="0" fontId="36" fillId="4" borderId="41" xfId="0" applyFont="1" applyFill="1" applyBorder="1" applyAlignment="1">
      <alignment horizontal="center" vertical="center" wrapText="1"/>
    </xf>
    <xf numFmtId="0" fontId="4" fillId="0" borderId="32" xfId="0" applyFont="1" applyBorder="1" applyAlignment="1">
      <alignment horizontal="center"/>
    </xf>
    <xf numFmtId="0" fontId="4" fillId="0" borderId="51" xfId="0" applyFont="1" applyBorder="1" applyAlignment="1">
      <alignment horizontal="center"/>
    </xf>
    <xf numFmtId="0" fontId="4" fillId="0" borderId="52" xfId="0" applyFont="1" applyBorder="1" applyAlignment="1">
      <alignment horizontal="center"/>
    </xf>
    <xf numFmtId="0" fontId="4" fillId="0" borderId="33" xfId="0" applyFont="1" applyBorder="1" applyAlignment="1">
      <alignment horizontal="center"/>
    </xf>
    <xf numFmtId="0" fontId="4" fillId="0" borderId="0" xfId="0" applyFont="1" applyBorder="1" applyAlignment="1">
      <alignment horizontal="center"/>
    </xf>
    <xf numFmtId="0" fontId="4" fillId="0" borderId="40" xfId="0" applyFont="1" applyBorder="1" applyAlignment="1">
      <alignment horizontal="center"/>
    </xf>
    <xf numFmtId="0" fontId="7" fillId="0" borderId="33" xfId="0" applyFont="1" applyBorder="1" applyAlignment="1">
      <alignment horizontal="center"/>
    </xf>
    <xf numFmtId="0" fontId="7" fillId="0" borderId="0" xfId="0" applyFont="1" applyBorder="1" applyAlignment="1">
      <alignment horizontal="center"/>
    </xf>
    <xf numFmtId="0" fontId="7" fillId="0" borderId="40" xfId="0" applyFont="1" applyBorder="1" applyAlignment="1">
      <alignment horizontal="center"/>
    </xf>
    <xf numFmtId="0" fontId="80" fillId="8" borderId="11" xfId="0" applyFont="1" applyFill="1" applyBorder="1" applyAlignment="1">
      <alignment horizontal="center" vertical="center"/>
    </xf>
    <xf numFmtId="0" fontId="80" fillId="8" borderId="13" xfId="0" applyFont="1" applyFill="1" applyBorder="1" applyAlignment="1">
      <alignment horizontal="center" vertical="center"/>
    </xf>
    <xf numFmtId="0" fontId="80" fillId="8" borderId="12" xfId="0" applyFont="1" applyFill="1" applyBorder="1" applyAlignment="1">
      <alignment horizontal="center" vertical="center"/>
    </xf>
    <xf numFmtId="0" fontId="2" fillId="0" borderId="0" xfId="3" applyAlignment="1" applyProtection="1">
      <alignment horizontal="center" vertical="center"/>
    </xf>
    <xf numFmtId="49" fontId="17" fillId="0" borderId="0" xfId="3" applyNumberFormat="1" applyFont="1" applyFill="1" applyBorder="1" applyAlignment="1" applyProtection="1">
      <alignment horizontal="center" vertical="center"/>
      <protection locked="0"/>
    </xf>
    <xf numFmtId="14" fontId="8" fillId="6" borderId="31" xfId="3" applyNumberFormat="1" applyFont="1" applyFill="1" applyBorder="1" applyAlignment="1" applyProtection="1">
      <alignment horizontal="center" vertical="center"/>
      <protection locked="0"/>
    </xf>
    <xf numFmtId="14" fontId="8" fillId="6" borderId="19" xfId="3" applyNumberFormat="1" applyFont="1" applyFill="1" applyBorder="1" applyAlignment="1" applyProtection="1">
      <alignment horizontal="center" vertical="center"/>
      <protection locked="0"/>
    </xf>
    <xf numFmtId="14" fontId="8" fillId="6" borderId="14" xfId="3" applyNumberFormat="1" applyFont="1" applyFill="1" applyBorder="1" applyAlignment="1" applyProtection="1">
      <alignment horizontal="center" vertical="center"/>
      <protection locked="0"/>
    </xf>
    <xf numFmtId="0" fontId="17" fillId="0" borderId="19" xfId="3" applyFont="1" applyBorder="1" applyAlignment="1" applyProtection="1">
      <alignment horizontal="left" vertical="center"/>
    </xf>
    <xf numFmtId="0" fontId="17" fillId="0" borderId="31" xfId="3" applyFont="1" applyFill="1" applyBorder="1" applyAlignment="1" applyProtection="1">
      <alignment horizontal="center" vertical="center" wrapText="1"/>
      <protection locked="0"/>
    </xf>
    <xf numFmtId="0" fontId="17" fillId="0" borderId="19" xfId="3" applyFont="1" applyFill="1" applyBorder="1" applyAlignment="1" applyProtection="1">
      <alignment horizontal="center" vertical="center" wrapText="1"/>
      <protection locked="0"/>
    </xf>
    <xf numFmtId="0" fontId="17" fillId="0" borderId="14" xfId="3" applyFont="1" applyFill="1" applyBorder="1" applyAlignment="1" applyProtection="1">
      <alignment horizontal="center" vertical="center" wrapText="1"/>
      <protection locked="0"/>
    </xf>
    <xf numFmtId="0" fontId="85" fillId="0" borderId="33" xfId="1" applyFont="1" applyBorder="1" applyAlignment="1" applyProtection="1">
      <alignment horizontal="center"/>
    </xf>
    <xf numFmtId="0" fontId="85" fillId="0" borderId="0" xfId="1" applyFont="1" applyBorder="1" applyAlignment="1" applyProtection="1">
      <alignment horizontal="center"/>
    </xf>
    <xf numFmtId="0" fontId="85" fillId="0" borderId="40" xfId="1" applyFont="1" applyBorder="1" applyAlignment="1" applyProtection="1">
      <alignment horizontal="center"/>
    </xf>
    <xf numFmtId="0" fontId="87" fillId="0" borderId="33" xfId="0" applyFont="1" applyBorder="1" applyAlignment="1">
      <alignment horizontal="center"/>
    </xf>
    <xf numFmtId="0" fontId="87" fillId="0" borderId="0" xfId="0" applyFont="1" applyBorder="1" applyAlignment="1">
      <alignment horizontal="center"/>
    </xf>
    <xf numFmtId="0" fontId="87" fillId="0" borderId="40" xfId="0" applyFont="1" applyBorder="1" applyAlignment="1">
      <alignment horizontal="center"/>
    </xf>
    <xf numFmtId="0" fontId="78" fillId="0" borderId="33" xfId="0" applyFont="1" applyBorder="1" applyAlignment="1">
      <alignment horizontal="center"/>
    </xf>
    <xf numFmtId="0" fontId="78" fillId="0" borderId="0" xfId="0" applyFont="1" applyBorder="1" applyAlignment="1">
      <alignment horizontal="center"/>
    </xf>
    <xf numFmtId="0" fontId="78" fillId="0" borderId="40" xfId="0" applyFont="1" applyBorder="1" applyAlignment="1">
      <alignment horizontal="center"/>
    </xf>
    <xf numFmtId="0" fontId="78" fillId="0" borderId="55" xfId="0" applyFont="1" applyBorder="1" applyAlignment="1">
      <alignment horizontal="center"/>
    </xf>
    <xf numFmtId="0" fontId="78" fillId="0" borderId="56" xfId="0" applyFont="1" applyBorder="1" applyAlignment="1">
      <alignment horizontal="center"/>
    </xf>
    <xf numFmtId="0" fontId="78" fillId="0" borderId="49" xfId="0" applyFont="1" applyBorder="1" applyAlignment="1">
      <alignment horizontal="center"/>
    </xf>
    <xf numFmtId="0" fontId="5" fillId="0" borderId="0" xfId="0" applyFont="1" applyAlignment="1">
      <alignment horizontal="center"/>
    </xf>
    <xf numFmtId="0" fontId="7" fillId="0" borderId="0" xfId="0" applyFont="1" applyAlignment="1">
      <alignment horizontal="center"/>
    </xf>
    <xf numFmtId="164" fontId="69" fillId="0" borderId="37" xfId="0" applyNumberFormat="1" applyFont="1" applyFill="1" applyBorder="1" applyAlignment="1">
      <alignment horizontal="center" vertical="center"/>
    </xf>
    <xf numFmtId="164" fontId="69" fillId="0" borderId="21" xfId="0" applyNumberFormat="1" applyFont="1" applyFill="1" applyBorder="1" applyAlignment="1">
      <alignment horizontal="center" vertical="center"/>
    </xf>
    <xf numFmtId="164" fontId="68" fillId="0" borderId="37" xfId="0" applyNumberFormat="1" applyFont="1" applyFill="1" applyBorder="1" applyAlignment="1">
      <alignment horizontal="center" vertical="center"/>
    </xf>
    <xf numFmtId="164" fontId="68" fillId="0" borderId="21" xfId="0" applyNumberFormat="1" applyFont="1" applyFill="1" applyBorder="1" applyAlignment="1">
      <alignment horizontal="center" vertical="center"/>
    </xf>
    <xf numFmtId="164" fontId="67" fillId="0" borderId="66" xfId="0" applyNumberFormat="1" applyFont="1" applyFill="1" applyBorder="1" applyAlignment="1">
      <alignment horizontal="center" vertical="center"/>
    </xf>
    <xf numFmtId="164" fontId="67" fillId="0" borderId="21" xfId="0" applyNumberFormat="1" applyFont="1" applyFill="1" applyBorder="1" applyAlignment="1">
      <alignment horizontal="center" vertical="center"/>
    </xf>
    <xf numFmtId="0" fontId="17" fillId="0" borderId="31" xfId="3" applyFont="1" applyBorder="1" applyAlignment="1" applyProtection="1">
      <alignment horizontal="left" vertical="center" wrapText="1"/>
    </xf>
    <xf numFmtId="0" fontId="17" fillId="0" borderId="14" xfId="3" applyFont="1" applyBorder="1" applyAlignment="1" applyProtection="1">
      <alignment horizontal="left" vertical="center" wrapText="1"/>
    </xf>
    <xf numFmtId="0" fontId="2" fillId="0" borderId="38"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8" fillId="0" borderId="55" xfId="0" applyFont="1" applyFill="1" applyBorder="1" applyAlignment="1">
      <alignment horizontal="center"/>
    </xf>
    <xf numFmtId="0" fontId="48" fillId="0" borderId="56" xfId="0" applyFont="1" applyFill="1" applyBorder="1" applyAlignment="1">
      <alignment horizontal="center"/>
    </xf>
    <xf numFmtId="9" fontId="55" fillId="0" borderId="31" xfId="0" applyNumberFormat="1" applyFont="1" applyBorder="1" applyAlignment="1">
      <alignment horizontal="center" vertical="center"/>
    </xf>
    <xf numFmtId="9" fontId="55" fillId="0" borderId="14" xfId="0" applyNumberFormat="1" applyFont="1" applyBorder="1" applyAlignment="1">
      <alignment horizontal="center" vertical="center"/>
    </xf>
    <xf numFmtId="9" fontId="57" fillId="0" borderId="65" xfId="0" applyNumberFormat="1" applyFont="1" applyBorder="1" applyAlignment="1">
      <alignment horizontal="center" vertical="center"/>
    </xf>
    <xf numFmtId="9" fontId="57" fillId="0" borderId="14" xfId="0" applyNumberFormat="1" applyFont="1" applyBorder="1" applyAlignment="1">
      <alignment horizontal="center" vertical="center"/>
    </xf>
    <xf numFmtId="0" fontId="66" fillId="0" borderId="54" xfId="0" applyFont="1" applyFill="1" applyBorder="1" applyAlignment="1">
      <alignment horizontal="center"/>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99FFCC"/>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P658"/>
  <sheetViews>
    <sheetView tabSelected="1" topLeftCell="A3" zoomScaleNormal="100" workbookViewId="0">
      <selection activeCell="D21" sqref="D21"/>
    </sheetView>
  </sheetViews>
  <sheetFormatPr defaultRowHeight="15" outlineLevelRow="1" x14ac:dyDescent="0.2"/>
  <cols>
    <col min="1" max="1" width="4.140625" style="5" customWidth="1"/>
    <col min="2" max="2" width="10.42578125" style="68" customWidth="1"/>
    <col min="3" max="3" width="14.140625" style="41" customWidth="1"/>
    <col min="4" max="4" width="67.140625" style="40" customWidth="1"/>
    <col min="5" max="5" width="10.7109375" style="61" customWidth="1"/>
    <col min="6" max="6" width="7.28515625" style="61" customWidth="1"/>
    <col min="7" max="9" width="8.5703125" style="61" customWidth="1"/>
    <col min="10" max="10" width="5.5703125" style="61" customWidth="1"/>
    <col min="11" max="11" width="8.85546875" style="62" customWidth="1"/>
    <col min="12" max="12" width="8.42578125" style="5" customWidth="1"/>
    <col min="13" max="13" width="16.5703125" style="89" customWidth="1"/>
    <col min="24" max="24" width="9.42578125" customWidth="1"/>
  </cols>
  <sheetData>
    <row r="1" spans="1:13" ht="18.75" x14ac:dyDescent="0.3">
      <c r="A1" s="74"/>
      <c r="B1" s="752" t="s">
        <v>113</v>
      </c>
      <c r="C1" s="753"/>
      <c r="D1" s="753"/>
      <c r="E1" s="753"/>
      <c r="F1" s="753"/>
      <c r="G1" s="753"/>
      <c r="H1" s="753"/>
      <c r="I1" s="753"/>
      <c r="J1" s="753"/>
      <c r="K1" s="753"/>
      <c r="L1" s="754"/>
      <c r="M1" s="131"/>
    </row>
    <row r="2" spans="1:13" ht="18.75" x14ac:dyDescent="0.3">
      <c r="A2" s="132"/>
      <c r="B2" s="755" t="s">
        <v>114</v>
      </c>
      <c r="C2" s="756"/>
      <c r="D2" s="756"/>
      <c r="E2" s="756"/>
      <c r="F2" s="756"/>
      <c r="G2" s="756"/>
      <c r="H2" s="756"/>
      <c r="I2" s="756"/>
      <c r="J2" s="756"/>
      <c r="K2" s="756"/>
      <c r="L2" s="757"/>
      <c r="M2" s="131"/>
    </row>
    <row r="3" spans="1:13" ht="15.75" x14ac:dyDescent="0.25">
      <c r="A3" s="75"/>
      <c r="B3" s="758" t="s">
        <v>23</v>
      </c>
      <c r="C3" s="759"/>
      <c r="D3" s="759"/>
      <c r="E3" s="759"/>
      <c r="F3" s="759"/>
      <c r="G3" s="759"/>
      <c r="H3" s="759"/>
      <c r="I3" s="759"/>
      <c r="J3" s="759"/>
      <c r="K3" s="759"/>
      <c r="L3" s="760"/>
      <c r="M3" s="131"/>
    </row>
    <row r="4" spans="1:13" ht="15" customHeight="1" x14ac:dyDescent="0.25">
      <c r="A4" s="76"/>
      <c r="B4" s="773" t="s">
        <v>117</v>
      </c>
      <c r="C4" s="774"/>
      <c r="D4" s="774"/>
      <c r="E4" s="774"/>
      <c r="F4" s="774"/>
      <c r="G4" s="774"/>
      <c r="H4" s="774"/>
      <c r="I4" s="774"/>
      <c r="J4" s="774"/>
      <c r="K4" s="774"/>
      <c r="L4" s="775"/>
      <c r="M4" s="131"/>
    </row>
    <row r="5" spans="1:13" x14ac:dyDescent="0.2">
      <c r="A5" s="77"/>
      <c r="B5" s="776" t="s">
        <v>115</v>
      </c>
      <c r="C5" s="777"/>
      <c r="D5" s="777"/>
      <c r="E5" s="777"/>
      <c r="F5" s="777"/>
      <c r="G5" s="777"/>
      <c r="H5" s="777"/>
      <c r="I5" s="777"/>
      <c r="J5" s="777"/>
      <c r="K5" s="777"/>
      <c r="L5" s="778"/>
      <c r="M5" s="131"/>
    </row>
    <row r="6" spans="1:13" x14ac:dyDescent="0.2">
      <c r="A6" s="77"/>
      <c r="B6" s="776" t="s">
        <v>116</v>
      </c>
      <c r="C6" s="777"/>
      <c r="D6" s="777"/>
      <c r="E6" s="777"/>
      <c r="F6" s="777"/>
      <c r="G6" s="777"/>
      <c r="H6" s="777"/>
      <c r="I6" s="777"/>
      <c r="J6" s="777"/>
      <c r="K6" s="777"/>
      <c r="L6" s="778"/>
      <c r="M6" s="131"/>
    </row>
    <row r="7" spans="1:13" ht="19.5" outlineLevel="1" x14ac:dyDescent="0.35">
      <c r="A7" s="78"/>
      <c r="B7" s="779" t="s">
        <v>24</v>
      </c>
      <c r="C7" s="780"/>
      <c r="D7" s="780"/>
      <c r="E7" s="780"/>
      <c r="F7" s="780"/>
      <c r="G7" s="780"/>
      <c r="H7" s="780"/>
      <c r="I7" s="780"/>
      <c r="J7" s="780"/>
      <c r="K7" s="780"/>
      <c r="L7" s="781"/>
    </row>
    <row r="8" spans="1:13" ht="19.5" outlineLevel="1" x14ac:dyDescent="0.35">
      <c r="A8" s="75"/>
      <c r="B8" s="779" t="s">
        <v>118</v>
      </c>
      <c r="C8" s="780"/>
      <c r="D8" s="780"/>
      <c r="E8" s="780"/>
      <c r="F8" s="780"/>
      <c r="G8" s="780"/>
      <c r="H8" s="780"/>
      <c r="I8" s="780"/>
      <c r="J8" s="780"/>
      <c r="K8" s="780"/>
      <c r="L8" s="781"/>
    </row>
    <row r="9" spans="1:13" ht="20.25" outlineLevel="1" thickBot="1" x14ac:dyDescent="0.4">
      <c r="A9" s="75"/>
      <c r="B9" s="782" t="s">
        <v>416</v>
      </c>
      <c r="C9" s="783"/>
      <c r="D9" s="783"/>
      <c r="E9" s="783"/>
      <c r="F9" s="783"/>
      <c r="G9" s="783"/>
      <c r="H9" s="783"/>
      <c r="I9" s="783"/>
      <c r="J9" s="783"/>
      <c r="K9" s="783"/>
      <c r="L9" s="784"/>
    </row>
    <row r="10" spans="1:13" ht="9.75" customHeight="1" outlineLevel="1" x14ac:dyDescent="0.25">
      <c r="A10" s="785"/>
      <c r="B10" s="785"/>
      <c r="C10" s="785"/>
      <c r="D10" s="785"/>
      <c r="E10" s="785"/>
      <c r="F10" s="785"/>
      <c r="G10" s="785"/>
      <c r="H10" s="785"/>
      <c r="I10" s="785"/>
      <c r="J10" s="785"/>
      <c r="K10" s="785"/>
    </row>
    <row r="11" spans="1:13" ht="15.75" x14ac:dyDescent="0.25">
      <c r="A11" s="786" t="s">
        <v>685</v>
      </c>
      <c r="B11" s="786"/>
      <c r="C11" s="786"/>
      <c r="D11" s="786"/>
      <c r="E11" s="786"/>
      <c r="F11" s="786"/>
      <c r="G11" s="786"/>
      <c r="H11" s="786"/>
      <c r="I11" s="786"/>
      <c r="J11" s="786"/>
      <c r="K11" s="786"/>
    </row>
    <row r="12" spans="1:13" ht="15" customHeight="1" x14ac:dyDescent="0.25">
      <c r="A12" s="310"/>
      <c r="B12" s="310"/>
      <c r="C12" s="310"/>
      <c r="D12" s="310"/>
      <c r="E12" s="310"/>
      <c r="F12" s="310"/>
      <c r="G12" s="310"/>
      <c r="H12" s="310"/>
      <c r="I12" s="310"/>
      <c r="J12" s="310"/>
      <c r="K12" s="310"/>
    </row>
    <row r="13" spans="1:13" ht="15.75" x14ac:dyDescent="0.25">
      <c r="A13" s="310"/>
      <c r="B13" s="101" t="s">
        <v>112</v>
      </c>
      <c r="C13" s="310"/>
      <c r="D13" s="310"/>
      <c r="E13" s="310"/>
      <c r="F13" s="310"/>
      <c r="G13" s="310"/>
      <c r="H13" s="310"/>
      <c r="I13" s="310"/>
      <c r="J13" s="310"/>
      <c r="K13" s="310"/>
    </row>
    <row r="14" spans="1:13" s="102" customFormat="1" ht="22.5" customHeight="1" outlineLevel="1" x14ac:dyDescent="0.2">
      <c r="A14" s="135"/>
      <c r="B14" s="140" t="s">
        <v>119</v>
      </c>
      <c r="C14" s="114" t="s">
        <v>104</v>
      </c>
      <c r="D14" s="104" t="s">
        <v>109</v>
      </c>
      <c r="E14" s="770" t="s">
        <v>110</v>
      </c>
      <c r="F14" s="771"/>
      <c r="G14" s="771"/>
      <c r="H14" s="772"/>
      <c r="I14" s="115"/>
      <c r="J14" s="115"/>
      <c r="K14" s="115"/>
      <c r="L14" s="115"/>
      <c r="M14" s="115"/>
    </row>
    <row r="15" spans="1:13" s="102" customFormat="1" ht="15.75" customHeight="1" outlineLevel="1" x14ac:dyDescent="0.2">
      <c r="A15" s="136"/>
      <c r="B15" s="142"/>
      <c r="C15" s="143"/>
      <c r="D15" s="141"/>
      <c r="E15" s="766"/>
      <c r="F15" s="767"/>
      <c r="G15" s="767"/>
      <c r="H15" s="768"/>
      <c r="I15" s="105"/>
      <c r="J15" s="105"/>
      <c r="K15" s="105"/>
      <c r="L15" s="105"/>
      <c r="M15" s="105"/>
    </row>
    <row r="16" spans="1:13" s="102" customFormat="1" ht="5.0999999999999996" customHeight="1" outlineLevel="1" x14ac:dyDescent="0.2">
      <c r="A16" s="105"/>
      <c r="D16" s="764"/>
      <c r="E16" s="764"/>
      <c r="F16" s="764"/>
      <c r="G16" s="764"/>
      <c r="H16" s="764"/>
      <c r="I16" s="764"/>
      <c r="J16" s="764"/>
      <c r="K16" s="764"/>
      <c r="M16" s="105"/>
    </row>
    <row r="17" spans="1:13" s="102" customFormat="1" ht="15.75" outlineLevel="1" x14ac:dyDescent="0.2">
      <c r="A17" s="137"/>
      <c r="B17" s="769" t="s">
        <v>108</v>
      </c>
      <c r="C17" s="711"/>
      <c r="D17" s="144"/>
      <c r="E17" s="116"/>
      <c r="F17" s="116"/>
      <c r="G17" s="117"/>
      <c r="H17" s="765"/>
      <c r="I17" s="765"/>
      <c r="J17" s="765"/>
      <c r="K17" s="765"/>
      <c r="L17" s="105"/>
      <c r="M17" s="105"/>
    </row>
    <row r="18" spans="1:13" s="102" customFormat="1" ht="5.0999999999999996" customHeight="1" outlineLevel="1" x14ac:dyDescent="0.2">
      <c r="A18" s="105"/>
      <c r="B18" s="133"/>
      <c r="C18" s="133"/>
      <c r="D18" s="715"/>
      <c r="E18" s="715"/>
      <c r="F18" s="715"/>
      <c r="G18" s="715"/>
      <c r="H18" s="715"/>
      <c r="I18" s="715"/>
      <c r="J18" s="715"/>
      <c r="K18" s="715"/>
      <c r="L18" s="103"/>
      <c r="M18" s="105"/>
    </row>
    <row r="19" spans="1:13" s="102" customFormat="1" ht="12.75" outlineLevel="1" x14ac:dyDescent="0.2">
      <c r="A19" s="137"/>
      <c r="B19" s="710" t="s">
        <v>107</v>
      </c>
      <c r="C19" s="711"/>
      <c r="D19" s="145"/>
      <c r="E19" s="713"/>
      <c r="F19" s="714"/>
      <c r="G19" s="714"/>
      <c r="H19" s="118"/>
      <c r="I19" s="765"/>
      <c r="J19" s="765"/>
      <c r="K19" s="765"/>
      <c r="L19" s="765"/>
      <c r="M19" s="105"/>
    </row>
    <row r="20" spans="1:13" s="102" customFormat="1" ht="5.0999999999999996" customHeight="1" outlineLevel="1" x14ac:dyDescent="0.2">
      <c r="A20" s="138"/>
      <c r="B20" s="134"/>
      <c r="C20" s="133"/>
      <c r="D20" s="715"/>
      <c r="E20" s="715"/>
      <c r="F20" s="715"/>
      <c r="G20" s="715"/>
      <c r="H20" s="715"/>
      <c r="I20" s="715"/>
      <c r="J20" s="715"/>
      <c r="K20" s="715"/>
      <c r="L20" s="103"/>
      <c r="M20" s="105"/>
    </row>
    <row r="21" spans="1:13" s="102" customFormat="1" ht="15.75" outlineLevel="1" x14ac:dyDescent="0.2">
      <c r="A21" s="137"/>
      <c r="B21" s="710" t="s">
        <v>105</v>
      </c>
      <c r="C21" s="711"/>
      <c r="D21" s="146"/>
      <c r="E21" s="795"/>
      <c r="F21" s="796"/>
      <c r="G21" s="796"/>
      <c r="H21" s="796"/>
      <c r="I21" s="796"/>
      <c r="J21" s="796"/>
      <c r="K21" s="796"/>
      <c r="L21" s="105"/>
      <c r="M21" s="105"/>
    </row>
    <row r="22" spans="1:13" s="102" customFormat="1" ht="5.0999999999999996" customHeight="1" outlineLevel="1" x14ac:dyDescent="0.2">
      <c r="A22" s="138"/>
      <c r="B22" s="134"/>
      <c r="C22" s="133"/>
      <c r="D22" s="715"/>
      <c r="E22" s="715"/>
      <c r="F22" s="715"/>
      <c r="G22" s="715"/>
      <c r="H22" s="715"/>
      <c r="I22" s="715"/>
      <c r="J22" s="715"/>
      <c r="K22" s="715"/>
      <c r="L22" s="103"/>
      <c r="M22" s="105"/>
    </row>
    <row r="23" spans="1:13" s="102" customFormat="1" ht="36" customHeight="1" outlineLevel="1" x14ac:dyDescent="0.2">
      <c r="A23" s="139"/>
      <c r="B23" s="793" t="s">
        <v>111</v>
      </c>
      <c r="C23" s="794"/>
      <c r="D23" s="147"/>
      <c r="G23" s="105"/>
      <c r="H23" s="105"/>
      <c r="I23" s="105"/>
      <c r="J23" s="105"/>
      <c r="K23" s="105"/>
      <c r="L23" s="105"/>
      <c r="M23" s="105"/>
    </row>
    <row r="24" spans="1:13" s="102" customFormat="1" ht="9" customHeight="1" x14ac:dyDescent="0.2">
      <c r="A24" s="764"/>
      <c r="B24" s="764"/>
      <c r="C24" s="764"/>
      <c r="F24" s="119"/>
      <c r="G24" s="105"/>
      <c r="H24" s="105"/>
      <c r="I24" s="105"/>
      <c r="J24" s="105"/>
      <c r="K24" s="105"/>
      <c r="L24" s="105"/>
      <c r="M24" s="105"/>
    </row>
    <row r="25" spans="1:13" ht="23.25" customHeight="1" thickBot="1" x14ac:dyDescent="0.25">
      <c r="A25" s="712" t="s">
        <v>58</v>
      </c>
      <c r="B25" s="712"/>
      <c r="C25" s="712"/>
      <c r="D25" s="712"/>
      <c r="E25" s="712"/>
      <c r="F25" s="712"/>
      <c r="G25" s="712"/>
      <c r="H25" s="712"/>
      <c r="I25" s="712"/>
      <c r="J25" s="712"/>
      <c r="K25" s="712"/>
      <c r="M25" s="90"/>
    </row>
    <row r="26" spans="1:13" ht="15.75" customHeight="1" x14ac:dyDescent="0.2">
      <c r="B26" s="719" t="s">
        <v>472</v>
      </c>
      <c r="C26" s="720"/>
      <c r="D26" s="720"/>
      <c r="E26" s="720"/>
      <c r="F26" s="720"/>
      <c r="G26" s="720"/>
      <c r="H26" s="720"/>
      <c r="I26" s="720"/>
      <c r="J26" s="720"/>
      <c r="K26" s="720"/>
      <c r="L26" s="721"/>
      <c r="M26" s="98"/>
    </row>
    <row r="27" spans="1:13" ht="29.25" customHeight="1" outlineLevel="1" thickBot="1" x14ac:dyDescent="0.25">
      <c r="B27" s="716" t="s">
        <v>473</v>
      </c>
      <c r="C27" s="717"/>
      <c r="D27" s="717"/>
      <c r="E27" s="717"/>
      <c r="F27" s="717"/>
      <c r="G27" s="717"/>
      <c r="H27" s="717"/>
      <c r="I27" s="717"/>
      <c r="J27" s="717"/>
      <c r="K27" s="717"/>
      <c r="L27" s="718"/>
      <c r="M27" s="98"/>
    </row>
    <row r="28" spans="1:13" ht="24" customHeight="1" outlineLevel="1" thickBot="1" x14ac:dyDescent="0.25">
      <c r="B28" s="761" t="s">
        <v>40</v>
      </c>
      <c r="C28" s="762"/>
      <c r="D28" s="762"/>
      <c r="E28" s="762"/>
      <c r="F28" s="762"/>
      <c r="G28" s="762"/>
      <c r="H28" s="762"/>
      <c r="I28" s="762"/>
      <c r="J28" s="762"/>
      <c r="K28" s="762"/>
      <c r="L28" s="763"/>
      <c r="M28" s="98"/>
    </row>
    <row r="29" spans="1:13" ht="18.75" customHeight="1" outlineLevel="1" thickBot="1" x14ac:dyDescent="0.25">
      <c r="B29" s="733" t="s">
        <v>59</v>
      </c>
      <c r="C29" s="734"/>
      <c r="D29" s="734"/>
      <c r="E29" s="734"/>
      <c r="F29" s="734"/>
      <c r="G29" s="734"/>
      <c r="H29" s="734"/>
      <c r="I29" s="734"/>
      <c r="J29" s="734"/>
      <c r="K29" s="734"/>
      <c r="L29" s="735"/>
      <c r="M29" s="99"/>
    </row>
    <row r="30" spans="1:13" ht="18.75" customHeight="1" thickBot="1" x14ac:dyDescent="0.3">
      <c r="B30" s="730" t="s">
        <v>106</v>
      </c>
      <c r="C30" s="731"/>
      <c r="D30" s="732"/>
      <c r="E30" s="797" t="s">
        <v>39</v>
      </c>
      <c r="F30" s="798"/>
      <c r="G30" s="798"/>
      <c r="H30" s="798"/>
      <c r="I30" s="798"/>
      <c r="J30" s="798"/>
      <c r="K30" s="798"/>
      <c r="L30" s="798"/>
      <c r="M30" s="798"/>
    </row>
    <row r="31" spans="1:13" ht="16.5" customHeight="1" outlineLevel="1" x14ac:dyDescent="0.25">
      <c r="B31" s="106"/>
      <c r="C31" s="107"/>
      <c r="D31" s="108"/>
      <c r="E31" s="803" t="s">
        <v>475</v>
      </c>
      <c r="F31" s="729"/>
      <c r="G31" s="728" t="s">
        <v>72</v>
      </c>
      <c r="H31" s="729"/>
      <c r="I31" s="728" t="s">
        <v>474</v>
      </c>
      <c r="J31" s="729"/>
      <c r="K31" s="87" t="s">
        <v>470</v>
      </c>
      <c r="L31" s="88" t="s">
        <v>471</v>
      </c>
      <c r="M31" s="113" t="s">
        <v>73</v>
      </c>
    </row>
    <row r="32" spans="1:13" ht="14.25" customHeight="1" outlineLevel="1" x14ac:dyDescent="0.2">
      <c r="B32" s="109"/>
      <c r="C32" s="110"/>
      <c r="D32" s="111"/>
      <c r="E32" s="801">
        <v>0.2</v>
      </c>
      <c r="F32" s="802"/>
      <c r="G32" s="726">
        <v>0.17</v>
      </c>
      <c r="H32" s="727"/>
      <c r="I32" s="799">
        <v>0.15</v>
      </c>
      <c r="J32" s="800"/>
      <c r="K32" s="49">
        <v>0.1</v>
      </c>
      <c r="L32" s="86">
        <v>0</v>
      </c>
      <c r="M32" s="100" t="s">
        <v>74</v>
      </c>
    </row>
    <row r="33" spans="1:13" ht="24" customHeight="1" outlineLevel="1" thickBot="1" x14ac:dyDescent="0.25">
      <c r="B33" s="109"/>
      <c r="C33" s="110"/>
      <c r="D33" s="111"/>
      <c r="E33" s="791">
        <f>IF(L33&lt;2000.5,0,SUM(E38:E560)+SUM(E561:E618)+SUM(E619:E637))</f>
        <v>0</v>
      </c>
      <c r="F33" s="792"/>
      <c r="G33" s="789">
        <f>IF(L33&lt;1500.5,0,SUM(F38:F560)+SUM(F561:F618)+SUM(F619:F637))</f>
        <v>0</v>
      </c>
      <c r="H33" s="790"/>
      <c r="I33" s="787">
        <f>IF(L33&lt;1000.5,0,SUM(G38:G560)+SUM(G561:G618)+SUM(G619:G637))</f>
        <v>0</v>
      </c>
      <c r="J33" s="788"/>
      <c r="K33" s="120">
        <f>IF(L33&lt;500.5,0,SUM(H38:H560)+SUM(H561:H618)+SUM(H619:H637))</f>
        <v>0</v>
      </c>
      <c r="L33" s="121">
        <f>SUM(I38:I511)+SUM(I512:I637)</f>
        <v>0</v>
      </c>
      <c r="M33" s="122" t="s">
        <v>75</v>
      </c>
    </row>
    <row r="34" spans="1:13" ht="14.25" customHeight="1" thickBot="1" x14ac:dyDescent="0.25">
      <c r="A34" s="123"/>
      <c r="B34" s="124"/>
      <c r="C34" s="125"/>
      <c r="D34" s="126" t="s">
        <v>31</v>
      </c>
      <c r="E34" s="127"/>
      <c r="F34" s="127"/>
      <c r="G34" s="127"/>
      <c r="H34" s="127"/>
      <c r="I34" s="127"/>
      <c r="J34" s="127"/>
      <c r="K34" s="128"/>
      <c r="L34" s="129"/>
      <c r="M34" s="130"/>
    </row>
    <row r="35" spans="1:13" ht="14.25" customHeight="1" x14ac:dyDescent="0.2">
      <c r="A35" s="744" t="s">
        <v>30</v>
      </c>
      <c r="B35" s="307" t="s">
        <v>41</v>
      </c>
      <c r="C35" s="724" t="s">
        <v>43</v>
      </c>
      <c r="D35" s="722" t="s">
        <v>25</v>
      </c>
      <c r="E35" s="306">
        <v>-20</v>
      </c>
      <c r="F35" s="306">
        <v>-17</v>
      </c>
      <c r="G35" s="306">
        <v>-15</v>
      </c>
      <c r="H35" s="306">
        <v>-10</v>
      </c>
      <c r="I35" s="306">
        <v>0</v>
      </c>
      <c r="J35" s="454" t="s">
        <v>27</v>
      </c>
      <c r="K35" s="750" t="s">
        <v>102</v>
      </c>
      <c r="L35" s="722" t="s">
        <v>32</v>
      </c>
      <c r="M35" s="748" t="s">
        <v>34</v>
      </c>
    </row>
    <row r="36" spans="1:13" ht="14.25" customHeight="1" thickBot="1" x14ac:dyDescent="0.25">
      <c r="A36" s="745"/>
      <c r="B36" s="307"/>
      <c r="C36" s="725"/>
      <c r="D36" s="723"/>
      <c r="E36" s="46" t="s">
        <v>33</v>
      </c>
      <c r="F36" s="46" t="s">
        <v>33</v>
      </c>
      <c r="G36" s="46" t="s">
        <v>33</v>
      </c>
      <c r="H36" s="46" t="s">
        <v>33</v>
      </c>
      <c r="I36" s="46" t="s">
        <v>33</v>
      </c>
      <c r="J36" s="455" t="s">
        <v>28</v>
      </c>
      <c r="K36" s="751"/>
      <c r="L36" s="723"/>
      <c r="M36" s="749"/>
    </row>
    <row r="37" spans="1:13" ht="15.75" customHeight="1" thickBot="1" x14ac:dyDescent="0.25">
      <c r="A37" s="12"/>
      <c r="B37" s="35"/>
      <c r="C37" s="42"/>
      <c r="D37" s="27" t="s">
        <v>8</v>
      </c>
      <c r="E37" s="47"/>
      <c r="F37" s="47"/>
      <c r="G37" s="47"/>
      <c r="H37" s="47"/>
      <c r="I37" s="47"/>
      <c r="J37" s="19"/>
      <c r="K37" s="18"/>
      <c r="L37" s="112"/>
      <c r="M37" s="13"/>
    </row>
    <row r="38" spans="1:13" s="2" customFormat="1" ht="14.25" customHeight="1" outlineLevel="1" x14ac:dyDescent="0.25">
      <c r="A38" s="1">
        <v>1</v>
      </c>
      <c r="B38" s="473" t="s">
        <v>7</v>
      </c>
      <c r="C38" s="400" t="s">
        <v>268</v>
      </c>
      <c r="D38" s="55" t="s">
        <v>62</v>
      </c>
      <c r="E38" s="65">
        <f t="shared" ref="E38:E101" si="0">ROUND(K38*0.8,6)*L38</f>
        <v>0</v>
      </c>
      <c r="F38" s="48">
        <f t="shared" ref="F38:F205" si="1">ROUND(K38*0.83,6)*L38</f>
        <v>0</v>
      </c>
      <c r="G38" s="48">
        <f t="shared" ref="G38:G205" si="2">ROUND(K38*0.85,6)*L38</f>
        <v>0</v>
      </c>
      <c r="H38" s="48">
        <f t="shared" ref="H38:H205" si="3">ROUND(K38*0.9,6)*L38</f>
        <v>0</v>
      </c>
      <c r="I38" s="48">
        <f t="shared" ref="I38:I205" si="4">K38*L38</f>
        <v>0</v>
      </c>
      <c r="J38" s="20" t="s">
        <v>26</v>
      </c>
      <c r="K38" s="318">
        <v>0.74</v>
      </c>
      <c r="L38" s="319"/>
      <c r="M38" s="320"/>
    </row>
    <row r="39" spans="1:13" s="2" customFormat="1" ht="14.25" customHeight="1" outlineLevel="1" x14ac:dyDescent="0.25">
      <c r="A39" s="1">
        <f t="shared" ref="A39:A101" si="5">A38+1</f>
        <v>2</v>
      </c>
      <c r="B39" s="473" t="s">
        <v>7</v>
      </c>
      <c r="C39" s="400" t="s">
        <v>268</v>
      </c>
      <c r="D39" s="55" t="s">
        <v>476</v>
      </c>
      <c r="E39" s="65">
        <f t="shared" si="0"/>
        <v>0</v>
      </c>
      <c r="F39" s="65">
        <f t="shared" si="1"/>
        <v>0</v>
      </c>
      <c r="G39" s="65">
        <f t="shared" si="2"/>
        <v>0</v>
      </c>
      <c r="H39" s="65">
        <f t="shared" si="3"/>
        <v>0</v>
      </c>
      <c r="I39" s="65">
        <f t="shared" si="4"/>
        <v>0</v>
      </c>
      <c r="J39" s="474" t="s">
        <v>26</v>
      </c>
      <c r="K39" s="318">
        <v>0.72</v>
      </c>
      <c r="L39" s="319"/>
      <c r="M39" s="475" t="s">
        <v>146</v>
      </c>
    </row>
    <row r="40" spans="1:13" s="2" customFormat="1" ht="14.25" customHeight="1" outlineLevel="1" x14ac:dyDescent="0.25">
      <c r="A40" s="1">
        <f t="shared" si="5"/>
        <v>3</v>
      </c>
      <c r="B40" s="50" t="s">
        <v>42</v>
      </c>
      <c r="C40" s="374" t="s">
        <v>268</v>
      </c>
      <c r="D40" s="476" t="s">
        <v>90</v>
      </c>
      <c r="E40" s="65">
        <f t="shared" si="0"/>
        <v>0</v>
      </c>
      <c r="F40" s="65">
        <f t="shared" si="1"/>
        <v>0</v>
      </c>
      <c r="G40" s="65">
        <f t="shared" si="2"/>
        <v>0</v>
      </c>
      <c r="H40" s="65">
        <f t="shared" si="3"/>
        <v>0</v>
      </c>
      <c r="I40" s="65">
        <f t="shared" si="4"/>
        <v>0</v>
      </c>
      <c r="J40" s="474" t="s">
        <v>26</v>
      </c>
      <c r="K40" s="377">
        <v>0.86</v>
      </c>
      <c r="L40" s="378"/>
      <c r="M40" s="472"/>
    </row>
    <row r="41" spans="1:13" s="2" customFormat="1" ht="14.25" customHeight="1" outlineLevel="1" x14ac:dyDescent="0.25">
      <c r="A41" s="1">
        <f>A40+1</f>
        <v>4</v>
      </c>
      <c r="B41" s="473" t="s">
        <v>7</v>
      </c>
      <c r="C41" s="374" t="s">
        <v>268</v>
      </c>
      <c r="D41" s="55" t="s">
        <v>137</v>
      </c>
      <c r="E41" s="48">
        <f t="shared" si="0"/>
        <v>0</v>
      </c>
      <c r="F41" s="48">
        <f t="shared" si="1"/>
        <v>0</v>
      </c>
      <c r="G41" s="48">
        <f t="shared" si="2"/>
        <v>0</v>
      </c>
      <c r="H41" s="48">
        <f t="shared" si="3"/>
        <v>0</v>
      </c>
      <c r="I41" s="48">
        <f t="shared" si="4"/>
        <v>0</v>
      </c>
      <c r="J41" s="20" t="s">
        <v>26</v>
      </c>
      <c r="K41" s="318">
        <v>0.8</v>
      </c>
      <c r="L41" s="319"/>
      <c r="M41" s="475"/>
    </row>
    <row r="42" spans="1:13" s="2" customFormat="1" ht="14.25" customHeight="1" outlineLevel="1" x14ac:dyDescent="0.25">
      <c r="A42" s="1">
        <f>A40+1</f>
        <v>4</v>
      </c>
      <c r="B42" s="50" t="s">
        <v>42</v>
      </c>
      <c r="C42" s="374"/>
      <c r="D42" s="55" t="s">
        <v>622</v>
      </c>
      <c r="E42" s="65">
        <f t="shared" si="0"/>
        <v>0</v>
      </c>
      <c r="F42" s="65">
        <f t="shared" si="1"/>
        <v>0</v>
      </c>
      <c r="G42" s="65">
        <f t="shared" si="2"/>
        <v>0</v>
      </c>
      <c r="H42" s="65">
        <f t="shared" si="3"/>
        <v>0</v>
      </c>
      <c r="I42" s="65">
        <f t="shared" si="4"/>
        <v>0</v>
      </c>
      <c r="J42" s="20" t="s">
        <v>26</v>
      </c>
      <c r="K42" s="377">
        <v>0.68</v>
      </c>
      <c r="L42" s="378"/>
      <c r="M42" s="472"/>
    </row>
    <row r="43" spans="1:13" s="2" customFormat="1" ht="14.25" customHeight="1" outlineLevel="1" x14ac:dyDescent="0.25">
      <c r="A43" s="1">
        <f>A41+1</f>
        <v>5</v>
      </c>
      <c r="B43" s="50" t="s">
        <v>42</v>
      </c>
      <c r="C43" s="374"/>
      <c r="D43" s="55" t="s">
        <v>522</v>
      </c>
      <c r="E43" s="65">
        <f t="shared" si="0"/>
        <v>0</v>
      </c>
      <c r="F43" s="65">
        <f t="shared" si="1"/>
        <v>0</v>
      </c>
      <c r="G43" s="65">
        <f t="shared" si="2"/>
        <v>0</v>
      </c>
      <c r="H43" s="65">
        <f t="shared" si="3"/>
        <v>0</v>
      </c>
      <c r="I43" s="65">
        <f t="shared" si="4"/>
        <v>0</v>
      </c>
      <c r="J43" s="20" t="s">
        <v>26</v>
      </c>
      <c r="K43" s="377">
        <v>0.95</v>
      </c>
      <c r="L43" s="378"/>
      <c r="M43" s="472" t="s">
        <v>146</v>
      </c>
    </row>
    <row r="44" spans="1:13" s="2" customFormat="1" ht="14.25" customHeight="1" outlineLevel="1" x14ac:dyDescent="0.25">
      <c r="A44" s="1">
        <f t="shared" ref="A44" si="6">A43+1</f>
        <v>6</v>
      </c>
      <c r="B44" s="473" t="s">
        <v>7</v>
      </c>
      <c r="C44" s="374" t="s">
        <v>268</v>
      </c>
      <c r="D44" s="55" t="s">
        <v>138</v>
      </c>
      <c r="E44" s="48">
        <f t="shared" si="0"/>
        <v>0</v>
      </c>
      <c r="F44" s="48">
        <f t="shared" si="1"/>
        <v>0</v>
      </c>
      <c r="G44" s="48">
        <f t="shared" si="2"/>
        <v>0</v>
      </c>
      <c r="H44" s="48">
        <f t="shared" si="3"/>
        <v>0</v>
      </c>
      <c r="I44" s="48">
        <f t="shared" si="4"/>
        <v>0</v>
      </c>
      <c r="J44" s="20" t="s">
        <v>26</v>
      </c>
      <c r="K44" s="318">
        <v>0.8</v>
      </c>
      <c r="L44" s="319"/>
      <c r="M44" s="475"/>
    </row>
    <row r="45" spans="1:13" s="2" customFormat="1" ht="14.25" customHeight="1" outlineLevel="1" x14ac:dyDescent="0.25">
      <c r="A45" s="1">
        <f t="shared" si="5"/>
        <v>7</v>
      </c>
      <c r="B45" s="373" t="s">
        <v>7</v>
      </c>
      <c r="C45" s="374" t="s">
        <v>268</v>
      </c>
      <c r="D45" s="476" t="s">
        <v>136</v>
      </c>
      <c r="E45" s="65">
        <f t="shared" si="0"/>
        <v>0</v>
      </c>
      <c r="F45" s="65">
        <f t="shared" si="1"/>
        <v>0</v>
      </c>
      <c r="G45" s="65">
        <f t="shared" si="2"/>
        <v>0</v>
      </c>
      <c r="H45" s="65">
        <f t="shared" si="3"/>
        <v>0</v>
      </c>
      <c r="I45" s="65">
        <f t="shared" si="4"/>
        <v>0</v>
      </c>
      <c r="J45" s="474" t="s">
        <v>26</v>
      </c>
      <c r="K45" s="377">
        <v>0.72</v>
      </c>
      <c r="L45" s="378"/>
      <c r="M45" s="472"/>
    </row>
    <row r="46" spans="1:13" s="2" customFormat="1" ht="14.25" customHeight="1" outlineLevel="1" x14ac:dyDescent="0.25">
      <c r="A46" s="1">
        <f t="shared" si="5"/>
        <v>8</v>
      </c>
      <c r="B46" s="159" t="s">
        <v>7</v>
      </c>
      <c r="C46" s="374" t="s">
        <v>268</v>
      </c>
      <c r="D46" s="55" t="s">
        <v>338</v>
      </c>
      <c r="E46" s="65">
        <f t="shared" si="0"/>
        <v>0</v>
      </c>
      <c r="F46" s="65">
        <f t="shared" si="1"/>
        <v>0</v>
      </c>
      <c r="G46" s="65">
        <f t="shared" si="2"/>
        <v>0</v>
      </c>
      <c r="H46" s="65">
        <f t="shared" si="3"/>
        <v>0</v>
      </c>
      <c r="I46" s="65">
        <f t="shared" si="4"/>
        <v>0</v>
      </c>
      <c r="J46" s="474" t="s">
        <v>26</v>
      </c>
      <c r="K46" s="377">
        <v>0.72</v>
      </c>
      <c r="L46" s="378"/>
      <c r="M46" s="472"/>
    </row>
    <row r="47" spans="1:13" s="2" customFormat="1" ht="14.25" customHeight="1" outlineLevel="1" x14ac:dyDescent="0.25">
      <c r="A47" s="1">
        <f t="shared" si="5"/>
        <v>9</v>
      </c>
      <c r="B47" s="50" t="s">
        <v>42</v>
      </c>
      <c r="C47" s="374"/>
      <c r="D47" s="55" t="s">
        <v>523</v>
      </c>
      <c r="E47" s="65">
        <f t="shared" si="0"/>
        <v>0</v>
      </c>
      <c r="F47" s="65">
        <f t="shared" si="1"/>
        <v>0</v>
      </c>
      <c r="G47" s="65">
        <f t="shared" si="2"/>
        <v>0</v>
      </c>
      <c r="H47" s="65">
        <f t="shared" si="3"/>
        <v>0</v>
      </c>
      <c r="I47" s="65">
        <f t="shared" si="4"/>
        <v>0</v>
      </c>
      <c r="J47" s="474" t="s">
        <v>26</v>
      </c>
      <c r="K47" s="377">
        <v>0.89</v>
      </c>
      <c r="L47" s="378"/>
      <c r="M47" s="472" t="s">
        <v>146</v>
      </c>
    </row>
    <row r="48" spans="1:13" s="2" customFormat="1" ht="14.25" customHeight="1" outlineLevel="1" x14ac:dyDescent="0.25">
      <c r="A48" s="1">
        <f t="shared" si="5"/>
        <v>10</v>
      </c>
      <c r="B48" s="159" t="s">
        <v>7</v>
      </c>
      <c r="C48" s="374"/>
      <c r="D48" s="55" t="s">
        <v>135</v>
      </c>
      <c r="E48" s="65">
        <f t="shared" si="0"/>
        <v>0</v>
      </c>
      <c r="F48" s="65">
        <f t="shared" si="1"/>
        <v>0</v>
      </c>
      <c r="G48" s="65">
        <f t="shared" si="2"/>
        <v>0</v>
      </c>
      <c r="H48" s="65">
        <f t="shared" si="3"/>
        <v>0</v>
      </c>
      <c r="I48" s="65">
        <f t="shared" si="4"/>
        <v>0</v>
      </c>
      <c r="J48" s="474" t="s">
        <v>26</v>
      </c>
      <c r="K48" s="33">
        <v>0.71</v>
      </c>
      <c r="L48" s="378"/>
      <c r="M48" s="472"/>
    </row>
    <row r="49" spans="1:13" s="2" customFormat="1" ht="14.25" customHeight="1" outlineLevel="1" x14ac:dyDescent="0.25">
      <c r="A49" s="1">
        <f>A48+1</f>
        <v>11</v>
      </c>
      <c r="B49" s="473" t="s">
        <v>7</v>
      </c>
      <c r="C49" s="477" t="s">
        <v>268</v>
      </c>
      <c r="D49" s="55" t="s">
        <v>477</v>
      </c>
      <c r="E49" s="48">
        <f t="shared" si="0"/>
        <v>0</v>
      </c>
      <c r="F49" s="48">
        <f t="shared" si="1"/>
        <v>0</v>
      </c>
      <c r="G49" s="48">
        <f t="shared" si="2"/>
        <v>0</v>
      </c>
      <c r="H49" s="48">
        <f t="shared" si="3"/>
        <v>0</v>
      </c>
      <c r="I49" s="48">
        <f t="shared" si="4"/>
        <v>0</v>
      </c>
      <c r="J49" s="20" t="s">
        <v>26</v>
      </c>
      <c r="K49" s="318">
        <v>0.72</v>
      </c>
      <c r="L49" s="319"/>
      <c r="M49" s="475" t="s">
        <v>146</v>
      </c>
    </row>
    <row r="50" spans="1:13" s="2" customFormat="1" ht="14.25" customHeight="1" outlineLevel="1" thickBot="1" x14ac:dyDescent="0.3">
      <c r="A50" s="478">
        <f t="shared" ref="A50:A51" si="7">A49+1</f>
        <v>12</v>
      </c>
      <c r="B50" s="479" t="s">
        <v>42</v>
      </c>
      <c r="C50" s="480"/>
      <c r="D50" s="481" t="s">
        <v>607</v>
      </c>
      <c r="E50" s="343">
        <f t="shared" si="0"/>
        <v>0</v>
      </c>
      <c r="F50" s="343">
        <f t="shared" si="1"/>
        <v>0</v>
      </c>
      <c r="G50" s="343">
        <f t="shared" si="2"/>
        <v>0</v>
      </c>
      <c r="H50" s="343">
        <f t="shared" si="3"/>
        <v>0</v>
      </c>
      <c r="I50" s="343">
        <f t="shared" si="4"/>
        <v>0</v>
      </c>
      <c r="J50" s="482" t="s">
        <v>26</v>
      </c>
      <c r="K50" s="448">
        <v>0.78</v>
      </c>
      <c r="L50" s="483"/>
      <c r="M50" s="484" t="s">
        <v>146</v>
      </c>
    </row>
    <row r="51" spans="1:13" s="2" customFormat="1" ht="14.25" customHeight="1" outlineLevel="1" x14ac:dyDescent="0.25">
      <c r="A51" s="160">
        <f t="shared" si="7"/>
        <v>13</v>
      </c>
      <c r="B51" s="220" t="s">
        <v>42</v>
      </c>
      <c r="C51" s="259"/>
      <c r="D51" s="465" t="s">
        <v>291</v>
      </c>
      <c r="E51" s="162">
        <f t="shared" si="0"/>
        <v>0</v>
      </c>
      <c r="F51" s="162">
        <f t="shared" ref="F51:F55" si="8">ROUND(K51*0.83,6)*L51</f>
        <v>0</v>
      </c>
      <c r="G51" s="162">
        <f t="shared" ref="G51:G55" si="9">ROUND(K51*0.85,6)*L51</f>
        <v>0</v>
      </c>
      <c r="H51" s="162">
        <f t="shared" ref="H51:H55" si="10">ROUND(K51*0.9,6)*L51</f>
        <v>0</v>
      </c>
      <c r="I51" s="162">
        <f t="shared" ref="I51:I55" si="11">K51*L51</f>
        <v>0</v>
      </c>
      <c r="J51" s="170" t="s">
        <v>26</v>
      </c>
      <c r="K51" s="165">
        <v>0.84</v>
      </c>
      <c r="L51" s="166"/>
      <c r="M51" s="173"/>
    </row>
    <row r="52" spans="1:13" s="2" customFormat="1" ht="15.75" outlineLevel="1" x14ac:dyDescent="0.25">
      <c r="A52" s="160">
        <f t="shared" si="5"/>
        <v>14</v>
      </c>
      <c r="B52" s="161" t="s">
        <v>42</v>
      </c>
      <c r="C52" s="259"/>
      <c r="D52" s="169" t="s">
        <v>526</v>
      </c>
      <c r="E52" s="162">
        <f t="shared" si="0"/>
        <v>0</v>
      </c>
      <c r="F52" s="162">
        <f t="shared" si="8"/>
        <v>0</v>
      </c>
      <c r="G52" s="162">
        <f t="shared" si="9"/>
        <v>0</v>
      </c>
      <c r="H52" s="162">
        <f t="shared" si="10"/>
        <v>0</v>
      </c>
      <c r="I52" s="162">
        <f t="shared" si="11"/>
        <v>0</v>
      </c>
      <c r="J52" s="170" t="s">
        <v>26</v>
      </c>
      <c r="K52" s="171">
        <v>0.73</v>
      </c>
      <c r="L52" s="172"/>
      <c r="M52" s="173"/>
    </row>
    <row r="53" spans="1:13" s="2" customFormat="1" ht="15.75" outlineLevel="1" x14ac:dyDescent="0.25">
      <c r="A53" s="160">
        <f t="shared" si="5"/>
        <v>15</v>
      </c>
      <c r="B53" s="161" t="s">
        <v>42</v>
      </c>
      <c r="C53" s="259"/>
      <c r="D53" s="169" t="s">
        <v>527</v>
      </c>
      <c r="E53" s="162">
        <f t="shared" si="0"/>
        <v>0</v>
      </c>
      <c r="F53" s="162">
        <f t="shared" si="8"/>
        <v>0</v>
      </c>
      <c r="G53" s="162">
        <f t="shared" si="9"/>
        <v>0</v>
      </c>
      <c r="H53" s="162">
        <f t="shared" si="10"/>
        <v>0</v>
      </c>
      <c r="I53" s="162">
        <f t="shared" si="11"/>
        <v>0</v>
      </c>
      <c r="J53" s="170" t="s">
        <v>26</v>
      </c>
      <c r="K53" s="171">
        <v>0.97</v>
      </c>
      <c r="L53" s="172"/>
      <c r="M53" s="173" t="s">
        <v>146</v>
      </c>
    </row>
    <row r="54" spans="1:13" s="2" customFormat="1" ht="15.75" outlineLevel="1" x14ac:dyDescent="0.25">
      <c r="A54" s="160">
        <f t="shared" si="5"/>
        <v>16</v>
      </c>
      <c r="B54" s="158" t="s">
        <v>7</v>
      </c>
      <c r="C54" s="259" t="s">
        <v>268</v>
      </c>
      <c r="D54" s="169" t="s">
        <v>478</v>
      </c>
      <c r="E54" s="162">
        <f t="shared" si="0"/>
        <v>0</v>
      </c>
      <c r="F54" s="162">
        <f t="shared" si="8"/>
        <v>0</v>
      </c>
      <c r="G54" s="162">
        <f t="shared" si="9"/>
        <v>0</v>
      </c>
      <c r="H54" s="162">
        <f t="shared" si="10"/>
        <v>0</v>
      </c>
      <c r="I54" s="162">
        <f t="shared" si="11"/>
        <v>0</v>
      </c>
      <c r="J54" s="170" t="s">
        <v>26</v>
      </c>
      <c r="K54" s="171">
        <v>0.72</v>
      </c>
      <c r="L54" s="172"/>
      <c r="M54" s="173" t="s">
        <v>146</v>
      </c>
    </row>
    <row r="55" spans="1:13" s="2" customFormat="1" ht="15.75" outlineLevel="1" x14ac:dyDescent="0.25">
      <c r="A55" s="160">
        <f t="shared" si="5"/>
        <v>17</v>
      </c>
      <c r="B55" s="158" t="s">
        <v>7</v>
      </c>
      <c r="C55" s="259" t="s">
        <v>268</v>
      </c>
      <c r="D55" s="169" t="s">
        <v>339</v>
      </c>
      <c r="E55" s="162">
        <f t="shared" si="0"/>
        <v>0</v>
      </c>
      <c r="F55" s="162">
        <f t="shared" si="8"/>
        <v>0</v>
      </c>
      <c r="G55" s="162">
        <f t="shared" si="9"/>
        <v>0</v>
      </c>
      <c r="H55" s="162">
        <f t="shared" si="10"/>
        <v>0</v>
      </c>
      <c r="I55" s="162">
        <f t="shared" si="11"/>
        <v>0</v>
      </c>
      <c r="J55" s="170" t="s">
        <v>26</v>
      </c>
      <c r="K55" s="171">
        <v>0.72</v>
      </c>
      <c r="L55" s="172"/>
      <c r="M55" s="173" t="s">
        <v>146</v>
      </c>
    </row>
    <row r="56" spans="1:13" s="2" customFormat="1" ht="15.75" outlineLevel="1" x14ac:dyDescent="0.25">
      <c r="A56" s="160">
        <f t="shared" si="5"/>
        <v>18</v>
      </c>
      <c r="B56" s="158" t="s">
        <v>7</v>
      </c>
      <c r="C56" s="168"/>
      <c r="D56" s="169" t="s">
        <v>142</v>
      </c>
      <c r="E56" s="162">
        <f t="shared" si="0"/>
        <v>0</v>
      </c>
      <c r="F56" s="162">
        <f t="shared" si="1"/>
        <v>0</v>
      </c>
      <c r="G56" s="162">
        <f t="shared" si="2"/>
        <v>0</v>
      </c>
      <c r="H56" s="162">
        <f t="shared" si="3"/>
        <v>0</v>
      </c>
      <c r="I56" s="162">
        <f t="shared" si="4"/>
        <v>0</v>
      </c>
      <c r="J56" s="170" t="s">
        <v>26</v>
      </c>
      <c r="K56" s="171">
        <v>0.73</v>
      </c>
      <c r="L56" s="172"/>
      <c r="M56" s="173"/>
    </row>
    <row r="57" spans="1:13" s="2" customFormat="1" ht="14.25" customHeight="1" outlineLevel="1" x14ac:dyDescent="0.25">
      <c r="A57" s="160">
        <f t="shared" si="5"/>
        <v>19</v>
      </c>
      <c r="B57" s="158" t="s">
        <v>7</v>
      </c>
      <c r="C57" s="259" t="s">
        <v>51</v>
      </c>
      <c r="D57" s="169" t="s">
        <v>143</v>
      </c>
      <c r="E57" s="162">
        <f t="shared" si="0"/>
        <v>0</v>
      </c>
      <c r="F57" s="162">
        <f t="shared" si="1"/>
        <v>0</v>
      </c>
      <c r="G57" s="162">
        <f t="shared" si="2"/>
        <v>0</v>
      </c>
      <c r="H57" s="162">
        <f t="shared" si="3"/>
        <v>0</v>
      </c>
      <c r="I57" s="162">
        <f t="shared" si="4"/>
        <v>0</v>
      </c>
      <c r="J57" s="170" t="s">
        <v>26</v>
      </c>
      <c r="K57" s="171">
        <v>0.64</v>
      </c>
      <c r="L57" s="172"/>
      <c r="M57" s="173"/>
    </row>
    <row r="58" spans="1:13" s="2" customFormat="1" ht="14.25" customHeight="1" outlineLevel="1" x14ac:dyDescent="0.25">
      <c r="A58" s="160">
        <f t="shared" si="5"/>
        <v>20</v>
      </c>
      <c r="B58" s="158" t="s">
        <v>7</v>
      </c>
      <c r="C58" s="380" t="s">
        <v>268</v>
      </c>
      <c r="D58" s="169" t="s">
        <v>140</v>
      </c>
      <c r="E58" s="162">
        <f t="shared" si="0"/>
        <v>0</v>
      </c>
      <c r="F58" s="162">
        <f t="shared" si="1"/>
        <v>0</v>
      </c>
      <c r="G58" s="162">
        <f t="shared" si="2"/>
        <v>0</v>
      </c>
      <c r="H58" s="162">
        <f t="shared" si="3"/>
        <v>0</v>
      </c>
      <c r="I58" s="162">
        <f t="shared" si="4"/>
        <v>0</v>
      </c>
      <c r="J58" s="170" t="s">
        <v>26</v>
      </c>
      <c r="K58" s="171">
        <v>0.64</v>
      </c>
      <c r="L58" s="172"/>
      <c r="M58" s="173"/>
    </row>
    <row r="59" spans="1:13" s="2" customFormat="1" ht="14.25" customHeight="1" outlineLevel="1" thickBot="1" x14ac:dyDescent="0.3">
      <c r="A59" s="174">
        <f t="shared" si="5"/>
        <v>21</v>
      </c>
      <c r="B59" s="311" t="s">
        <v>7</v>
      </c>
      <c r="C59" s="348" t="s">
        <v>51</v>
      </c>
      <c r="D59" s="175" t="s">
        <v>141</v>
      </c>
      <c r="E59" s="176">
        <f t="shared" si="0"/>
        <v>0</v>
      </c>
      <c r="F59" s="176">
        <f t="shared" si="1"/>
        <v>0</v>
      </c>
      <c r="G59" s="176">
        <f t="shared" si="2"/>
        <v>0</v>
      </c>
      <c r="H59" s="176">
        <f t="shared" si="3"/>
        <v>0</v>
      </c>
      <c r="I59" s="176">
        <f t="shared" si="4"/>
        <v>0</v>
      </c>
      <c r="J59" s="177" t="s">
        <v>26</v>
      </c>
      <c r="K59" s="178">
        <v>0.64</v>
      </c>
      <c r="L59" s="179"/>
      <c r="M59" s="180"/>
    </row>
    <row r="60" spans="1:13" s="2" customFormat="1" ht="14.25" customHeight="1" outlineLevel="1" x14ac:dyDescent="0.25">
      <c r="A60" s="485">
        <f t="shared" si="5"/>
        <v>22</v>
      </c>
      <c r="B60" s="486" t="s">
        <v>7</v>
      </c>
      <c r="C60" s="487"/>
      <c r="D60" s="437" t="s">
        <v>144</v>
      </c>
      <c r="E60" s="65">
        <f t="shared" si="0"/>
        <v>0</v>
      </c>
      <c r="F60" s="65">
        <f t="shared" si="1"/>
        <v>0</v>
      </c>
      <c r="G60" s="65">
        <f t="shared" si="2"/>
        <v>0</v>
      </c>
      <c r="H60" s="65">
        <f t="shared" si="3"/>
        <v>0</v>
      </c>
      <c r="I60" s="65">
        <f t="shared" si="4"/>
        <v>0</v>
      </c>
      <c r="J60" s="474" t="s">
        <v>26</v>
      </c>
      <c r="K60" s="377">
        <v>0.64</v>
      </c>
      <c r="L60" s="378"/>
      <c r="M60" s="379"/>
    </row>
    <row r="61" spans="1:13" s="2" customFormat="1" ht="14.25" customHeight="1" outlineLevel="1" x14ac:dyDescent="0.25">
      <c r="A61" s="51">
        <f>A60+1</f>
        <v>23</v>
      </c>
      <c r="B61" s="486" t="s">
        <v>7</v>
      </c>
      <c r="C61" s="398" t="s">
        <v>51</v>
      </c>
      <c r="D61" s="437" t="s">
        <v>340</v>
      </c>
      <c r="E61" s="65">
        <f t="shared" si="0"/>
        <v>0</v>
      </c>
      <c r="F61" s="65">
        <f t="shared" si="1"/>
        <v>0</v>
      </c>
      <c r="G61" s="65">
        <f t="shared" si="2"/>
        <v>0</v>
      </c>
      <c r="H61" s="65">
        <f t="shared" si="3"/>
        <v>0</v>
      </c>
      <c r="I61" s="65">
        <f t="shared" si="4"/>
        <v>0</v>
      </c>
      <c r="J61" s="474" t="s">
        <v>26</v>
      </c>
      <c r="K61" s="377">
        <v>0.77</v>
      </c>
      <c r="L61" s="378"/>
      <c r="M61" s="379" t="s">
        <v>146</v>
      </c>
    </row>
    <row r="62" spans="1:13" s="2" customFormat="1" ht="14.25" customHeight="1" outlineLevel="1" x14ac:dyDescent="0.25">
      <c r="A62" s="51">
        <f t="shared" ref="A62:A70" si="12">A61+1</f>
        <v>24</v>
      </c>
      <c r="B62" s="486" t="s">
        <v>7</v>
      </c>
      <c r="C62" s="398" t="s">
        <v>51</v>
      </c>
      <c r="D62" s="437" t="s">
        <v>145</v>
      </c>
      <c r="E62" s="65">
        <f t="shared" si="0"/>
        <v>0</v>
      </c>
      <c r="F62" s="65">
        <f t="shared" si="1"/>
        <v>0</v>
      </c>
      <c r="G62" s="65">
        <f t="shared" si="2"/>
        <v>0</v>
      </c>
      <c r="H62" s="65">
        <f t="shared" si="3"/>
        <v>0</v>
      </c>
      <c r="I62" s="65">
        <f t="shared" si="4"/>
        <v>0</v>
      </c>
      <c r="J62" s="474" t="s">
        <v>26</v>
      </c>
      <c r="K62" s="377">
        <v>0.72</v>
      </c>
      <c r="L62" s="378"/>
      <c r="M62" s="379"/>
    </row>
    <row r="63" spans="1:13" s="2" customFormat="1" ht="14.25" customHeight="1" outlineLevel="1" x14ac:dyDescent="0.25">
      <c r="A63" s="51">
        <f t="shared" si="12"/>
        <v>25</v>
      </c>
      <c r="B63" s="486" t="s">
        <v>7</v>
      </c>
      <c r="C63" s="398"/>
      <c r="D63" s="437" t="s">
        <v>479</v>
      </c>
      <c r="E63" s="65">
        <f t="shared" si="0"/>
        <v>0</v>
      </c>
      <c r="F63" s="65">
        <f t="shared" si="1"/>
        <v>0</v>
      </c>
      <c r="G63" s="65">
        <f t="shared" si="2"/>
        <v>0</v>
      </c>
      <c r="H63" s="65">
        <f t="shared" si="3"/>
        <v>0</v>
      </c>
      <c r="I63" s="65">
        <f t="shared" si="4"/>
        <v>0</v>
      </c>
      <c r="J63" s="474" t="s">
        <v>26</v>
      </c>
      <c r="K63" s="377">
        <v>0.72</v>
      </c>
      <c r="L63" s="378"/>
      <c r="M63" s="379" t="s">
        <v>146</v>
      </c>
    </row>
    <row r="64" spans="1:13" s="2" customFormat="1" ht="14.25" customHeight="1" outlineLevel="1" x14ac:dyDescent="0.25">
      <c r="A64" s="51">
        <f t="shared" si="12"/>
        <v>26</v>
      </c>
      <c r="B64" s="486" t="s">
        <v>7</v>
      </c>
      <c r="C64" s="398"/>
      <c r="D64" s="437" t="s">
        <v>623</v>
      </c>
      <c r="E64" s="65">
        <f t="shared" si="0"/>
        <v>0</v>
      </c>
      <c r="F64" s="65">
        <f t="shared" si="1"/>
        <v>0</v>
      </c>
      <c r="G64" s="65">
        <f t="shared" si="2"/>
        <v>0</v>
      </c>
      <c r="H64" s="65">
        <f t="shared" si="3"/>
        <v>0</v>
      </c>
      <c r="I64" s="65">
        <f t="shared" si="4"/>
        <v>0</v>
      </c>
      <c r="J64" s="474" t="s">
        <v>26</v>
      </c>
      <c r="K64" s="377">
        <v>0.88</v>
      </c>
      <c r="L64" s="378"/>
      <c r="M64" s="379" t="s">
        <v>146</v>
      </c>
    </row>
    <row r="65" spans="1:13" s="2" customFormat="1" ht="14.25" customHeight="1" outlineLevel="1" x14ac:dyDescent="0.25">
      <c r="A65" s="51">
        <f t="shared" si="12"/>
        <v>27</v>
      </c>
      <c r="B65" s="486" t="s">
        <v>7</v>
      </c>
      <c r="C65" s="398" t="s">
        <v>48</v>
      </c>
      <c r="D65" s="437" t="s">
        <v>341</v>
      </c>
      <c r="E65" s="65">
        <f t="shared" si="0"/>
        <v>0</v>
      </c>
      <c r="F65" s="65">
        <f t="shared" si="1"/>
        <v>0</v>
      </c>
      <c r="G65" s="65">
        <f t="shared" si="2"/>
        <v>0</v>
      </c>
      <c r="H65" s="65">
        <f t="shared" si="3"/>
        <v>0</v>
      </c>
      <c r="I65" s="65">
        <f t="shared" si="4"/>
        <v>0</v>
      </c>
      <c r="J65" s="474" t="s">
        <v>26</v>
      </c>
      <c r="K65" s="377">
        <v>0.99</v>
      </c>
      <c r="L65" s="378"/>
      <c r="M65" s="379" t="s">
        <v>146</v>
      </c>
    </row>
    <row r="66" spans="1:13" s="2" customFormat="1" ht="14.25" customHeight="1" outlineLevel="1" x14ac:dyDescent="0.25">
      <c r="A66" s="51">
        <f t="shared" si="12"/>
        <v>28</v>
      </c>
      <c r="B66" s="486" t="s">
        <v>7</v>
      </c>
      <c r="C66" s="398" t="s">
        <v>48</v>
      </c>
      <c r="D66" s="437" t="s">
        <v>147</v>
      </c>
      <c r="E66" s="65">
        <f t="shared" si="0"/>
        <v>0</v>
      </c>
      <c r="F66" s="65">
        <f t="shared" si="1"/>
        <v>0</v>
      </c>
      <c r="G66" s="65">
        <f t="shared" si="2"/>
        <v>0</v>
      </c>
      <c r="H66" s="65">
        <f t="shared" si="3"/>
        <v>0</v>
      </c>
      <c r="I66" s="65">
        <f t="shared" si="4"/>
        <v>0</v>
      </c>
      <c r="J66" s="474" t="s">
        <v>26</v>
      </c>
      <c r="K66" s="377">
        <v>0.72</v>
      </c>
      <c r="L66" s="378"/>
      <c r="M66" s="379"/>
    </row>
    <row r="67" spans="1:13" s="2" customFormat="1" ht="14.25" customHeight="1" outlineLevel="1" x14ac:dyDescent="0.25">
      <c r="A67" s="51">
        <f t="shared" si="12"/>
        <v>29</v>
      </c>
      <c r="B67" s="486" t="s">
        <v>7</v>
      </c>
      <c r="C67" s="398" t="s">
        <v>344</v>
      </c>
      <c r="D67" s="437" t="s">
        <v>342</v>
      </c>
      <c r="E67" s="65">
        <f t="shared" si="0"/>
        <v>0</v>
      </c>
      <c r="F67" s="65">
        <f t="shared" si="1"/>
        <v>0</v>
      </c>
      <c r="G67" s="65">
        <f t="shared" si="2"/>
        <v>0</v>
      </c>
      <c r="H67" s="65">
        <f t="shared" si="3"/>
        <v>0</v>
      </c>
      <c r="I67" s="65">
        <f t="shared" si="4"/>
        <v>0</v>
      </c>
      <c r="J67" s="474" t="s">
        <v>26</v>
      </c>
      <c r="K67" s="377">
        <v>0.74</v>
      </c>
      <c r="L67" s="378"/>
      <c r="M67" s="379" t="s">
        <v>146</v>
      </c>
    </row>
    <row r="68" spans="1:13" s="2" customFormat="1" ht="14.25" customHeight="1" outlineLevel="1" x14ac:dyDescent="0.25">
      <c r="A68" s="51">
        <f t="shared" si="12"/>
        <v>30</v>
      </c>
      <c r="B68" s="486" t="s">
        <v>7</v>
      </c>
      <c r="C68" s="398" t="s">
        <v>268</v>
      </c>
      <c r="D68" s="437" t="s">
        <v>480</v>
      </c>
      <c r="E68" s="65">
        <f t="shared" si="0"/>
        <v>0</v>
      </c>
      <c r="F68" s="65">
        <f t="shared" si="1"/>
        <v>0</v>
      </c>
      <c r="G68" s="65">
        <f t="shared" si="2"/>
        <v>0</v>
      </c>
      <c r="H68" s="65">
        <f t="shared" si="3"/>
        <v>0</v>
      </c>
      <c r="I68" s="65">
        <f t="shared" si="4"/>
        <v>0</v>
      </c>
      <c r="J68" s="474" t="s">
        <v>26</v>
      </c>
      <c r="K68" s="377">
        <v>0.73</v>
      </c>
      <c r="L68" s="378"/>
      <c r="M68" s="379" t="s">
        <v>146</v>
      </c>
    </row>
    <row r="69" spans="1:13" s="2" customFormat="1" ht="14.25" customHeight="1" outlineLevel="1" x14ac:dyDescent="0.25">
      <c r="A69" s="51">
        <f t="shared" si="12"/>
        <v>31</v>
      </c>
      <c r="B69" s="486" t="s">
        <v>7</v>
      </c>
      <c r="C69" s="398" t="s">
        <v>51</v>
      </c>
      <c r="D69" s="437" t="s">
        <v>148</v>
      </c>
      <c r="E69" s="65">
        <f t="shared" si="0"/>
        <v>0</v>
      </c>
      <c r="F69" s="65">
        <f t="shared" si="1"/>
        <v>0</v>
      </c>
      <c r="G69" s="65">
        <f t="shared" si="2"/>
        <v>0</v>
      </c>
      <c r="H69" s="65">
        <f t="shared" si="3"/>
        <v>0</v>
      </c>
      <c r="I69" s="65">
        <f t="shared" si="4"/>
        <v>0</v>
      </c>
      <c r="J69" s="474" t="s">
        <v>26</v>
      </c>
      <c r="K69" s="377">
        <v>0.72</v>
      </c>
      <c r="L69" s="378"/>
      <c r="M69" s="379"/>
    </row>
    <row r="70" spans="1:13" s="2" customFormat="1" ht="14.25" customHeight="1" outlineLevel="1" thickBot="1" x14ac:dyDescent="0.3">
      <c r="A70" s="51">
        <f t="shared" si="12"/>
        <v>32</v>
      </c>
      <c r="B70" s="38" t="s">
        <v>42</v>
      </c>
      <c r="C70" s="374"/>
      <c r="D70" s="437" t="s">
        <v>454</v>
      </c>
      <c r="E70" s="65">
        <f t="shared" si="0"/>
        <v>0</v>
      </c>
      <c r="F70" s="65">
        <f t="shared" si="1"/>
        <v>0</v>
      </c>
      <c r="G70" s="65">
        <f t="shared" si="2"/>
        <v>0</v>
      </c>
      <c r="H70" s="65">
        <f t="shared" si="3"/>
        <v>0</v>
      </c>
      <c r="I70" s="65">
        <f t="shared" si="4"/>
        <v>0</v>
      </c>
      <c r="J70" s="474" t="s">
        <v>26</v>
      </c>
      <c r="K70" s="377">
        <v>0.65</v>
      </c>
      <c r="L70" s="378"/>
      <c r="M70" s="379" t="s">
        <v>146</v>
      </c>
    </row>
    <row r="71" spans="1:13" s="2" customFormat="1" ht="14.25" customHeight="1" outlineLevel="1" thickBot="1" x14ac:dyDescent="0.25">
      <c r="A71" s="34"/>
      <c r="B71" s="69"/>
      <c r="C71" s="43"/>
      <c r="D71" s="52" t="s">
        <v>11</v>
      </c>
      <c r="E71" s="148"/>
      <c r="F71" s="79"/>
      <c r="G71" s="79"/>
      <c r="H71" s="79"/>
      <c r="I71" s="79"/>
      <c r="J71" s="21"/>
      <c r="K71" s="64"/>
      <c r="L71" s="80"/>
      <c r="M71" s="91"/>
    </row>
    <row r="72" spans="1:13" s="2" customFormat="1" ht="14.25" customHeight="1" outlineLevel="1" x14ac:dyDescent="0.25">
      <c r="A72" s="485">
        <f>A70+1</f>
        <v>33</v>
      </c>
      <c r="B72" s="670" t="s">
        <v>42</v>
      </c>
      <c r="C72" s="671"/>
      <c r="D72" s="545" t="s">
        <v>636</v>
      </c>
      <c r="E72" s="438">
        <f t="shared" si="0"/>
        <v>0</v>
      </c>
      <c r="F72" s="438">
        <f t="shared" si="1"/>
        <v>0</v>
      </c>
      <c r="G72" s="438">
        <f t="shared" si="2"/>
        <v>0</v>
      </c>
      <c r="H72" s="438">
        <f t="shared" si="3"/>
        <v>0</v>
      </c>
      <c r="I72" s="438">
        <f t="shared" si="4"/>
        <v>0</v>
      </c>
      <c r="J72" s="414" t="s">
        <v>26</v>
      </c>
      <c r="K72" s="440">
        <v>1.02</v>
      </c>
      <c r="L72" s="515"/>
      <c r="M72" s="441" t="s">
        <v>146</v>
      </c>
    </row>
    <row r="73" spans="1:13" s="2" customFormat="1" ht="14.25" customHeight="1" thickBot="1" x14ac:dyDescent="0.3">
      <c r="A73" s="160">
        <f t="shared" ref="A73:A74" si="13">A72+1</f>
        <v>34</v>
      </c>
      <c r="B73" s="667" t="s">
        <v>42</v>
      </c>
      <c r="C73" s="668"/>
      <c r="D73" s="551" t="s">
        <v>637</v>
      </c>
      <c r="E73" s="342">
        <f t="shared" si="0"/>
        <v>0</v>
      </c>
      <c r="F73" s="342">
        <f t="shared" si="1"/>
        <v>0</v>
      </c>
      <c r="G73" s="342">
        <f t="shared" si="2"/>
        <v>0</v>
      </c>
      <c r="H73" s="342">
        <f t="shared" si="3"/>
        <v>0</v>
      </c>
      <c r="I73" s="342">
        <f t="shared" si="4"/>
        <v>0</v>
      </c>
      <c r="J73" s="664" t="s">
        <v>26</v>
      </c>
      <c r="K73" s="448">
        <v>1.02</v>
      </c>
      <c r="L73" s="483"/>
      <c r="M73" s="669" t="s">
        <v>146</v>
      </c>
    </row>
    <row r="74" spans="1:13" s="2" customFormat="1" ht="14.25" customHeight="1" outlineLevel="1" thickBot="1" x14ac:dyDescent="0.3">
      <c r="A74" s="467">
        <f t="shared" si="13"/>
        <v>35</v>
      </c>
      <c r="B74" s="687" t="s">
        <v>7</v>
      </c>
      <c r="C74" s="392" t="s">
        <v>268</v>
      </c>
      <c r="D74" s="277" t="s">
        <v>682</v>
      </c>
      <c r="E74" s="281">
        <f t="shared" si="0"/>
        <v>0</v>
      </c>
      <c r="F74" s="281">
        <f t="shared" si="1"/>
        <v>0</v>
      </c>
      <c r="G74" s="281">
        <f t="shared" si="2"/>
        <v>0</v>
      </c>
      <c r="H74" s="281">
        <f t="shared" si="3"/>
        <v>0</v>
      </c>
      <c r="I74" s="281">
        <f t="shared" si="4"/>
        <v>0</v>
      </c>
      <c r="J74" s="688" t="s">
        <v>26</v>
      </c>
      <c r="K74" s="278">
        <v>0.62</v>
      </c>
      <c r="L74" s="279"/>
      <c r="M74" s="689" t="s">
        <v>146</v>
      </c>
    </row>
    <row r="75" spans="1:13" s="2" customFormat="1" ht="14.25" customHeight="1" outlineLevel="1" x14ac:dyDescent="0.25">
      <c r="A75" s="313">
        <f t="shared" ref="A75:A97" si="14">A74+1</f>
        <v>36</v>
      </c>
      <c r="B75" s="686" t="s">
        <v>42</v>
      </c>
      <c r="C75" s="374"/>
      <c r="D75" s="437" t="s">
        <v>149</v>
      </c>
      <c r="E75" s="65">
        <f t="shared" si="0"/>
        <v>0</v>
      </c>
      <c r="F75" s="65">
        <f t="shared" si="1"/>
        <v>0</v>
      </c>
      <c r="G75" s="65">
        <f t="shared" si="2"/>
        <v>0</v>
      </c>
      <c r="H75" s="65">
        <f t="shared" si="3"/>
        <v>0</v>
      </c>
      <c r="I75" s="65">
        <f t="shared" si="4"/>
        <v>0</v>
      </c>
      <c r="J75" s="474" t="s">
        <v>26</v>
      </c>
      <c r="K75" s="377">
        <v>0.98</v>
      </c>
      <c r="L75" s="378"/>
      <c r="M75" s="379"/>
    </row>
    <row r="76" spans="1:13" s="2" customFormat="1" ht="14.25" customHeight="1" outlineLevel="1" x14ac:dyDescent="0.25">
      <c r="A76" s="313">
        <f t="shared" si="14"/>
        <v>37</v>
      </c>
      <c r="B76" s="508" t="s">
        <v>42</v>
      </c>
      <c r="C76" s="374"/>
      <c r="D76" s="437" t="s">
        <v>249</v>
      </c>
      <c r="E76" s="65">
        <f t="shared" si="0"/>
        <v>0</v>
      </c>
      <c r="F76" s="65">
        <f t="shared" si="1"/>
        <v>0</v>
      </c>
      <c r="G76" s="65">
        <f t="shared" si="2"/>
        <v>0</v>
      </c>
      <c r="H76" s="65">
        <f t="shared" si="3"/>
        <v>0</v>
      </c>
      <c r="I76" s="65">
        <f t="shared" si="4"/>
        <v>0</v>
      </c>
      <c r="J76" s="474" t="s">
        <v>26</v>
      </c>
      <c r="K76" s="377">
        <v>0.94</v>
      </c>
      <c r="L76" s="378"/>
      <c r="M76" s="379"/>
    </row>
    <row r="77" spans="1:13" s="2" customFormat="1" ht="14.25" customHeight="1" outlineLevel="1" x14ac:dyDescent="0.25">
      <c r="A77" s="313">
        <f t="shared" si="14"/>
        <v>38</v>
      </c>
      <c r="B77" s="473" t="s">
        <v>7</v>
      </c>
      <c r="C77" s="477" t="s">
        <v>268</v>
      </c>
      <c r="D77" s="498" t="s">
        <v>151</v>
      </c>
      <c r="E77" s="65">
        <f t="shared" si="0"/>
        <v>0</v>
      </c>
      <c r="F77" s="48">
        <f t="shared" si="1"/>
        <v>0</v>
      </c>
      <c r="G77" s="48">
        <f t="shared" si="2"/>
        <v>0</v>
      </c>
      <c r="H77" s="48">
        <f t="shared" si="3"/>
        <v>0</v>
      </c>
      <c r="I77" s="48">
        <f t="shared" si="4"/>
        <v>0</v>
      </c>
      <c r="J77" s="317" t="s">
        <v>26</v>
      </c>
      <c r="K77" s="318">
        <v>1.0900000000000001</v>
      </c>
      <c r="L77" s="319"/>
      <c r="M77" s="322"/>
    </row>
    <row r="78" spans="1:13" s="2" customFormat="1" ht="14.25" customHeight="1" outlineLevel="1" x14ac:dyDescent="0.25">
      <c r="A78" s="313">
        <f t="shared" si="14"/>
        <v>39</v>
      </c>
      <c r="B78" s="473" t="s">
        <v>7</v>
      </c>
      <c r="C78" s="477" t="s">
        <v>45</v>
      </c>
      <c r="D78" s="498" t="s">
        <v>481</v>
      </c>
      <c r="E78" s="65">
        <f t="shared" si="0"/>
        <v>0</v>
      </c>
      <c r="F78" s="48">
        <f t="shared" si="1"/>
        <v>0</v>
      </c>
      <c r="G78" s="48">
        <f t="shared" si="2"/>
        <v>0</v>
      </c>
      <c r="H78" s="48">
        <f t="shared" si="3"/>
        <v>0</v>
      </c>
      <c r="I78" s="48">
        <f t="shared" si="4"/>
        <v>0</v>
      </c>
      <c r="J78" s="317" t="s">
        <v>26</v>
      </c>
      <c r="K78" s="318">
        <v>1.48</v>
      </c>
      <c r="L78" s="319"/>
      <c r="M78" s="322" t="s">
        <v>146</v>
      </c>
    </row>
    <row r="79" spans="1:13" s="2" customFormat="1" ht="14.25" customHeight="1" outlineLevel="1" x14ac:dyDescent="0.25">
      <c r="A79" s="313">
        <f t="shared" si="14"/>
        <v>40</v>
      </c>
      <c r="B79" s="473" t="s">
        <v>7</v>
      </c>
      <c r="C79" s="477" t="s">
        <v>45</v>
      </c>
      <c r="D79" s="498" t="s">
        <v>152</v>
      </c>
      <c r="E79" s="65">
        <f t="shared" si="0"/>
        <v>0</v>
      </c>
      <c r="F79" s="48">
        <f t="shared" si="1"/>
        <v>0</v>
      </c>
      <c r="G79" s="48">
        <f t="shared" si="2"/>
        <v>0</v>
      </c>
      <c r="H79" s="48">
        <f t="shared" si="3"/>
        <v>0</v>
      </c>
      <c r="I79" s="48">
        <f t="shared" si="4"/>
        <v>0</v>
      </c>
      <c r="J79" s="317" t="s">
        <v>26</v>
      </c>
      <c r="K79" s="318">
        <v>1.01</v>
      </c>
      <c r="L79" s="319"/>
      <c r="M79" s="322"/>
    </row>
    <row r="80" spans="1:13" s="2" customFormat="1" ht="14.25" customHeight="1" outlineLevel="1" x14ac:dyDescent="0.25">
      <c r="A80" s="313">
        <f t="shared" si="14"/>
        <v>41</v>
      </c>
      <c r="B80" s="473" t="s">
        <v>7</v>
      </c>
      <c r="C80" s="477" t="s">
        <v>45</v>
      </c>
      <c r="D80" s="498" t="s">
        <v>150</v>
      </c>
      <c r="E80" s="65">
        <f t="shared" si="0"/>
        <v>0</v>
      </c>
      <c r="F80" s="48">
        <f t="shared" si="1"/>
        <v>0</v>
      </c>
      <c r="G80" s="48">
        <f t="shared" si="2"/>
        <v>0</v>
      </c>
      <c r="H80" s="48">
        <f t="shared" si="3"/>
        <v>0</v>
      </c>
      <c r="I80" s="48">
        <f t="shared" si="4"/>
        <v>0</v>
      </c>
      <c r="J80" s="317" t="s">
        <v>26</v>
      </c>
      <c r="K80" s="318">
        <v>1.0900000000000001</v>
      </c>
      <c r="L80" s="319"/>
      <c r="M80" s="322"/>
    </row>
    <row r="81" spans="1:13" s="2" customFormat="1" ht="14.25" customHeight="1" outlineLevel="1" thickBot="1" x14ac:dyDescent="0.3">
      <c r="A81" s="313">
        <f t="shared" si="14"/>
        <v>42</v>
      </c>
      <c r="B81" s="473" t="s">
        <v>7</v>
      </c>
      <c r="C81" s="499" t="s">
        <v>268</v>
      </c>
      <c r="D81" s="498" t="s">
        <v>483</v>
      </c>
      <c r="E81" s="65">
        <f t="shared" si="0"/>
        <v>0</v>
      </c>
      <c r="F81" s="48">
        <f t="shared" si="1"/>
        <v>0</v>
      </c>
      <c r="G81" s="48">
        <f t="shared" si="2"/>
        <v>0</v>
      </c>
      <c r="H81" s="48">
        <f t="shared" si="3"/>
        <v>0</v>
      </c>
      <c r="I81" s="48">
        <f t="shared" si="4"/>
        <v>0</v>
      </c>
      <c r="J81" s="317" t="s">
        <v>26</v>
      </c>
      <c r="K81" s="318">
        <v>0.97</v>
      </c>
      <c r="L81" s="319"/>
      <c r="M81" s="322" t="s">
        <v>146</v>
      </c>
    </row>
    <row r="82" spans="1:13" s="2" customFormat="1" ht="14.25" customHeight="1" outlineLevel="1" thickBot="1" x14ac:dyDescent="0.3">
      <c r="A82" s="312">
        <f t="shared" si="14"/>
        <v>43</v>
      </c>
      <c r="B82" s="500" t="s">
        <v>7</v>
      </c>
      <c r="C82" s="499" t="s">
        <v>268</v>
      </c>
      <c r="D82" s="501" t="s">
        <v>482</v>
      </c>
      <c r="E82" s="343">
        <f t="shared" si="0"/>
        <v>0</v>
      </c>
      <c r="F82" s="343">
        <f t="shared" si="1"/>
        <v>0</v>
      </c>
      <c r="G82" s="343">
        <f t="shared" si="2"/>
        <v>0</v>
      </c>
      <c r="H82" s="343">
        <f t="shared" si="3"/>
        <v>0</v>
      </c>
      <c r="I82" s="343">
        <f t="shared" si="4"/>
        <v>0</v>
      </c>
      <c r="J82" s="416" t="s">
        <v>26</v>
      </c>
      <c r="K82" s="502">
        <v>1.04</v>
      </c>
      <c r="L82" s="503"/>
      <c r="M82" s="504"/>
    </row>
    <row r="83" spans="1:13" s="2" customFormat="1" ht="14.25" customHeight="1" outlineLevel="1" x14ac:dyDescent="0.25">
      <c r="A83" s="167">
        <f t="shared" si="14"/>
        <v>44</v>
      </c>
      <c r="B83" s="456" t="s">
        <v>42</v>
      </c>
      <c r="C83" s="374"/>
      <c r="D83" s="375" t="s">
        <v>247</v>
      </c>
      <c r="E83" s="65">
        <f t="shared" si="0"/>
        <v>0</v>
      </c>
      <c r="F83" s="65">
        <f t="shared" si="1"/>
        <v>0</v>
      </c>
      <c r="G83" s="65">
        <f t="shared" si="2"/>
        <v>0</v>
      </c>
      <c r="H83" s="65">
        <f t="shared" si="3"/>
        <v>0</v>
      </c>
      <c r="I83" s="65">
        <f t="shared" si="4"/>
        <v>0</v>
      </c>
      <c r="J83" s="376" t="s">
        <v>26</v>
      </c>
      <c r="K83" s="377">
        <v>0.85</v>
      </c>
      <c r="L83" s="378"/>
      <c r="M83" s="379"/>
    </row>
    <row r="84" spans="1:13" s="2" customFormat="1" ht="14.25" customHeight="1" outlineLevel="1" x14ac:dyDescent="0.25">
      <c r="A84" s="167">
        <f t="shared" si="14"/>
        <v>45</v>
      </c>
      <c r="B84" s="456" t="s">
        <v>42</v>
      </c>
      <c r="C84" s="374"/>
      <c r="D84" s="375" t="s">
        <v>638</v>
      </c>
      <c r="E84" s="65">
        <f t="shared" si="0"/>
        <v>0</v>
      </c>
      <c r="F84" s="65">
        <f t="shared" si="1"/>
        <v>0</v>
      </c>
      <c r="G84" s="65">
        <f t="shared" si="2"/>
        <v>0</v>
      </c>
      <c r="H84" s="65">
        <f t="shared" si="3"/>
        <v>0</v>
      </c>
      <c r="I84" s="65">
        <f t="shared" si="4"/>
        <v>0</v>
      </c>
      <c r="J84" s="376" t="s">
        <v>26</v>
      </c>
      <c r="K84" s="377">
        <v>0.76</v>
      </c>
      <c r="L84" s="378"/>
      <c r="M84" s="201"/>
    </row>
    <row r="85" spans="1:13" s="2" customFormat="1" ht="14.25" customHeight="1" outlineLevel="1" x14ac:dyDescent="0.25">
      <c r="A85" s="167">
        <f t="shared" si="14"/>
        <v>46</v>
      </c>
      <c r="B85" s="456" t="s">
        <v>42</v>
      </c>
      <c r="C85" s="374"/>
      <c r="D85" s="375" t="s">
        <v>524</v>
      </c>
      <c r="E85" s="65">
        <f t="shared" si="0"/>
        <v>0</v>
      </c>
      <c r="F85" s="65">
        <f t="shared" si="1"/>
        <v>0</v>
      </c>
      <c r="G85" s="65">
        <f t="shared" si="2"/>
        <v>0</v>
      </c>
      <c r="H85" s="65">
        <f t="shared" si="3"/>
        <v>0</v>
      </c>
      <c r="I85" s="65">
        <f t="shared" si="4"/>
        <v>0</v>
      </c>
      <c r="J85" s="376" t="s">
        <v>26</v>
      </c>
      <c r="K85" s="377">
        <v>0.9</v>
      </c>
      <c r="L85" s="378"/>
      <c r="M85" s="201" t="s">
        <v>146</v>
      </c>
    </row>
    <row r="86" spans="1:13" s="2" customFormat="1" ht="14.25" customHeight="1" outlineLevel="1" x14ac:dyDescent="0.25">
      <c r="A86" s="167">
        <f t="shared" si="14"/>
        <v>47</v>
      </c>
      <c r="B86" s="202" t="s">
        <v>7</v>
      </c>
      <c r="C86" s="381"/>
      <c r="D86" s="169" t="s">
        <v>488</v>
      </c>
      <c r="E86" s="65">
        <f t="shared" si="0"/>
        <v>0</v>
      </c>
      <c r="F86" s="65">
        <f t="shared" si="1"/>
        <v>0</v>
      </c>
      <c r="G86" s="65">
        <f t="shared" si="2"/>
        <v>0</v>
      </c>
      <c r="H86" s="65">
        <f t="shared" si="3"/>
        <v>0</v>
      </c>
      <c r="I86" s="65">
        <f t="shared" si="4"/>
        <v>0</v>
      </c>
      <c r="J86" s="376" t="s">
        <v>26</v>
      </c>
      <c r="K86" s="171">
        <v>0.77</v>
      </c>
      <c r="L86" s="172"/>
      <c r="M86" s="201" t="s">
        <v>146</v>
      </c>
    </row>
    <row r="87" spans="1:13" s="2" customFormat="1" ht="14.25" customHeight="1" outlineLevel="1" x14ac:dyDescent="0.25">
      <c r="A87" s="167">
        <f t="shared" si="14"/>
        <v>48</v>
      </c>
      <c r="B87" s="202" t="s">
        <v>7</v>
      </c>
      <c r="C87" s="381" t="s">
        <v>50</v>
      </c>
      <c r="D87" s="169" t="s">
        <v>489</v>
      </c>
      <c r="E87" s="65">
        <f t="shared" si="0"/>
        <v>0</v>
      </c>
      <c r="F87" s="65">
        <f t="shared" si="1"/>
        <v>0</v>
      </c>
      <c r="G87" s="65">
        <f t="shared" si="2"/>
        <v>0</v>
      </c>
      <c r="H87" s="65">
        <f t="shared" si="3"/>
        <v>0</v>
      </c>
      <c r="I87" s="65">
        <f t="shared" si="4"/>
        <v>0</v>
      </c>
      <c r="J87" s="376" t="s">
        <v>26</v>
      </c>
      <c r="K87" s="171">
        <v>0.72</v>
      </c>
      <c r="L87" s="172"/>
      <c r="M87" s="201" t="s">
        <v>146</v>
      </c>
    </row>
    <row r="88" spans="1:13" s="2" customFormat="1" ht="14.25" customHeight="1" outlineLevel="1" x14ac:dyDescent="0.25">
      <c r="A88" s="167">
        <f t="shared" si="14"/>
        <v>49</v>
      </c>
      <c r="B88" s="202" t="s">
        <v>7</v>
      </c>
      <c r="C88" s="381" t="s">
        <v>50</v>
      </c>
      <c r="D88" s="169" t="s">
        <v>154</v>
      </c>
      <c r="E88" s="162">
        <f t="shared" si="0"/>
        <v>0</v>
      </c>
      <c r="F88" s="162">
        <f t="shared" si="1"/>
        <v>0</v>
      </c>
      <c r="G88" s="162">
        <f t="shared" si="2"/>
        <v>0</v>
      </c>
      <c r="H88" s="162">
        <f t="shared" si="3"/>
        <v>0</v>
      </c>
      <c r="I88" s="162">
        <f t="shared" si="4"/>
        <v>0</v>
      </c>
      <c r="J88" s="200" t="s">
        <v>26</v>
      </c>
      <c r="K88" s="171">
        <v>0.65</v>
      </c>
      <c r="L88" s="172"/>
      <c r="M88" s="201"/>
    </row>
    <row r="89" spans="1:13" s="2" customFormat="1" ht="14.25" customHeight="1" outlineLevel="1" x14ac:dyDescent="0.25">
      <c r="A89" s="167">
        <f t="shared" si="14"/>
        <v>50</v>
      </c>
      <c r="B89" s="203" t="s">
        <v>7</v>
      </c>
      <c r="C89" s="381" t="s">
        <v>50</v>
      </c>
      <c r="D89" s="205" t="s">
        <v>153</v>
      </c>
      <c r="E89" s="163">
        <f t="shared" si="0"/>
        <v>0</v>
      </c>
      <c r="F89" s="163">
        <f t="shared" si="1"/>
        <v>0</v>
      </c>
      <c r="G89" s="163">
        <f t="shared" si="2"/>
        <v>0</v>
      </c>
      <c r="H89" s="163">
        <f t="shared" si="3"/>
        <v>0</v>
      </c>
      <c r="I89" s="163">
        <f t="shared" si="4"/>
        <v>0</v>
      </c>
      <c r="J89" s="191" t="s">
        <v>26</v>
      </c>
      <c r="K89" s="165">
        <v>0.72</v>
      </c>
      <c r="L89" s="166"/>
      <c r="M89" s="206"/>
    </row>
    <row r="90" spans="1:13" s="2" customFormat="1" ht="14.25" customHeight="1" outlineLevel="1" x14ac:dyDescent="0.25">
      <c r="A90" s="167">
        <f t="shared" si="14"/>
        <v>51</v>
      </c>
      <c r="B90" s="203" t="s">
        <v>7</v>
      </c>
      <c r="C90" s="381"/>
      <c r="D90" s="205" t="s">
        <v>624</v>
      </c>
      <c r="E90" s="163">
        <f t="shared" si="0"/>
        <v>0</v>
      </c>
      <c r="F90" s="163">
        <f t="shared" si="1"/>
        <v>0</v>
      </c>
      <c r="G90" s="163">
        <f t="shared" si="2"/>
        <v>0</v>
      </c>
      <c r="H90" s="163">
        <f t="shared" si="3"/>
        <v>0</v>
      </c>
      <c r="I90" s="163">
        <f t="shared" si="4"/>
        <v>0</v>
      </c>
      <c r="J90" s="191" t="s">
        <v>26</v>
      </c>
      <c r="K90" s="165">
        <v>0.7</v>
      </c>
      <c r="L90" s="166"/>
      <c r="M90" s="206" t="s">
        <v>146</v>
      </c>
    </row>
    <row r="91" spans="1:13" s="2" customFormat="1" ht="14.25" customHeight="1" outlineLevel="1" x14ac:dyDescent="0.25">
      <c r="A91" s="167">
        <f t="shared" si="14"/>
        <v>52</v>
      </c>
      <c r="B91" s="203" t="s">
        <v>7</v>
      </c>
      <c r="C91" s="204"/>
      <c r="D91" s="205" t="s">
        <v>155</v>
      </c>
      <c r="E91" s="163">
        <f t="shared" si="0"/>
        <v>0</v>
      </c>
      <c r="F91" s="163">
        <f t="shared" si="1"/>
        <v>0</v>
      </c>
      <c r="G91" s="163">
        <f t="shared" si="2"/>
        <v>0</v>
      </c>
      <c r="H91" s="163">
        <f t="shared" si="3"/>
        <v>0</v>
      </c>
      <c r="I91" s="163">
        <f t="shared" si="4"/>
        <v>0</v>
      </c>
      <c r="J91" s="191" t="s">
        <v>26</v>
      </c>
      <c r="K91" s="165">
        <v>0.66</v>
      </c>
      <c r="L91" s="166"/>
      <c r="M91" s="206"/>
    </row>
    <row r="92" spans="1:13" s="2" customFormat="1" ht="14.25" customHeight="1" outlineLevel="1" x14ac:dyDescent="0.25">
      <c r="A92" s="167">
        <f t="shared" si="14"/>
        <v>53</v>
      </c>
      <c r="B92" s="203" t="s">
        <v>7</v>
      </c>
      <c r="C92" s="199"/>
      <c r="D92" s="205" t="s">
        <v>156</v>
      </c>
      <c r="E92" s="163">
        <f t="shared" si="0"/>
        <v>0</v>
      </c>
      <c r="F92" s="163">
        <f t="shared" si="1"/>
        <v>0</v>
      </c>
      <c r="G92" s="163">
        <f t="shared" si="2"/>
        <v>0</v>
      </c>
      <c r="H92" s="163">
        <f t="shared" si="3"/>
        <v>0</v>
      </c>
      <c r="I92" s="163">
        <f t="shared" si="4"/>
        <v>0</v>
      </c>
      <c r="J92" s="191" t="s">
        <v>26</v>
      </c>
      <c r="K92" s="171">
        <v>0.49</v>
      </c>
      <c r="L92" s="172"/>
      <c r="M92" s="206"/>
    </row>
    <row r="93" spans="1:13" s="2" customFormat="1" ht="14.25" customHeight="1" outlineLevel="1" x14ac:dyDescent="0.25">
      <c r="A93" s="167">
        <f t="shared" si="14"/>
        <v>54</v>
      </c>
      <c r="B93" s="203" t="s">
        <v>7</v>
      </c>
      <c r="C93" s="380" t="s">
        <v>50</v>
      </c>
      <c r="D93" s="205" t="s">
        <v>157</v>
      </c>
      <c r="E93" s="163">
        <f t="shared" si="0"/>
        <v>0</v>
      </c>
      <c r="F93" s="163">
        <f t="shared" si="1"/>
        <v>0</v>
      </c>
      <c r="G93" s="163">
        <f t="shared" si="2"/>
        <v>0</v>
      </c>
      <c r="H93" s="163">
        <f t="shared" si="3"/>
        <v>0</v>
      </c>
      <c r="I93" s="163">
        <f t="shared" si="4"/>
        <v>0</v>
      </c>
      <c r="J93" s="191" t="s">
        <v>26</v>
      </c>
      <c r="K93" s="171">
        <v>0.67</v>
      </c>
      <c r="L93" s="172"/>
      <c r="M93" s="206"/>
    </row>
    <row r="94" spans="1:13" s="2" customFormat="1" ht="14.25" customHeight="1" outlineLevel="1" x14ac:dyDescent="0.25">
      <c r="A94" s="167">
        <f t="shared" si="14"/>
        <v>55</v>
      </c>
      <c r="B94" s="203" t="s">
        <v>7</v>
      </c>
      <c r="C94" s="380" t="s">
        <v>50</v>
      </c>
      <c r="D94" s="205" t="s">
        <v>485</v>
      </c>
      <c r="E94" s="163">
        <f t="shared" si="0"/>
        <v>0</v>
      </c>
      <c r="F94" s="163">
        <f t="shared" si="1"/>
        <v>0</v>
      </c>
      <c r="G94" s="163">
        <f t="shared" si="2"/>
        <v>0</v>
      </c>
      <c r="H94" s="163">
        <f t="shared" si="3"/>
        <v>0</v>
      </c>
      <c r="I94" s="163">
        <f t="shared" si="4"/>
        <v>0</v>
      </c>
      <c r="J94" s="191" t="s">
        <v>26</v>
      </c>
      <c r="K94" s="171">
        <v>0.56000000000000005</v>
      </c>
      <c r="L94" s="172"/>
      <c r="M94" s="206"/>
    </row>
    <row r="95" spans="1:13" s="2" customFormat="1" ht="14.25" customHeight="1" outlineLevel="1" x14ac:dyDescent="0.25">
      <c r="A95" s="167">
        <f t="shared" si="14"/>
        <v>56</v>
      </c>
      <c r="B95" s="203" t="s">
        <v>7</v>
      </c>
      <c r="C95" s="380"/>
      <c r="D95" s="205" t="s">
        <v>486</v>
      </c>
      <c r="E95" s="163">
        <f t="shared" si="0"/>
        <v>0</v>
      </c>
      <c r="F95" s="163">
        <f t="shared" si="1"/>
        <v>0</v>
      </c>
      <c r="G95" s="163">
        <f t="shared" si="2"/>
        <v>0</v>
      </c>
      <c r="H95" s="163">
        <f t="shared" si="3"/>
        <v>0</v>
      </c>
      <c r="I95" s="163">
        <f t="shared" si="4"/>
        <v>0</v>
      </c>
      <c r="J95" s="191" t="s">
        <v>26</v>
      </c>
      <c r="K95" s="171">
        <v>0.72</v>
      </c>
      <c r="L95" s="172"/>
      <c r="M95" s="206" t="s">
        <v>146</v>
      </c>
    </row>
    <row r="96" spans="1:13" s="2" customFormat="1" ht="14.25" customHeight="1" outlineLevel="1" x14ac:dyDescent="0.25">
      <c r="A96" s="167">
        <f t="shared" si="14"/>
        <v>57</v>
      </c>
      <c r="B96" s="203" t="s">
        <v>7</v>
      </c>
      <c r="C96" s="380" t="s">
        <v>50</v>
      </c>
      <c r="D96" s="205" t="s">
        <v>487</v>
      </c>
      <c r="E96" s="163">
        <f t="shared" si="0"/>
        <v>0</v>
      </c>
      <c r="F96" s="163">
        <f t="shared" si="1"/>
        <v>0</v>
      </c>
      <c r="G96" s="163">
        <f t="shared" si="2"/>
        <v>0</v>
      </c>
      <c r="H96" s="163">
        <f t="shared" si="3"/>
        <v>0</v>
      </c>
      <c r="I96" s="163">
        <f t="shared" si="4"/>
        <v>0</v>
      </c>
      <c r="J96" s="191" t="s">
        <v>26</v>
      </c>
      <c r="K96" s="171">
        <v>0.77</v>
      </c>
      <c r="L96" s="172"/>
      <c r="M96" s="206" t="s">
        <v>146</v>
      </c>
    </row>
    <row r="97" spans="1:13" s="2" customFormat="1" ht="14.25" customHeight="1" outlineLevel="1" x14ac:dyDescent="0.25">
      <c r="A97" s="167">
        <f t="shared" si="14"/>
        <v>58</v>
      </c>
      <c r="B97" s="203" t="s">
        <v>7</v>
      </c>
      <c r="C97" s="199"/>
      <c r="D97" s="205" t="s">
        <v>158</v>
      </c>
      <c r="E97" s="163">
        <f t="shared" si="0"/>
        <v>0</v>
      </c>
      <c r="F97" s="163">
        <f t="shared" si="1"/>
        <v>0</v>
      </c>
      <c r="G97" s="163">
        <f t="shared" si="2"/>
        <v>0</v>
      </c>
      <c r="H97" s="163">
        <f t="shared" si="3"/>
        <v>0</v>
      </c>
      <c r="I97" s="163">
        <f t="shared" si="4"/>
        <v>0</v>
      </c>
      <c r="J97" s="191" t="s">
        <v>26</v>
      </c>
      <c r="K97" s="171">
        <v>0.56000000000000005</v>
      </c>
      <c r="L97" s="172"/>
      <c r="M97" s="206"/>
    </row>
    <row r="98" spans="1:13" s="2" customFormat="1" ht="14.25" customHeight="1" outlineLevel="1" x14ac:dyDescent="0.25">
      <c r="A98" s="167">
        <f t="shared" si="5"/>
        <v>59</v>
      </c>
      <c r="B98" s="203" t="s">
        <v>7</v>
      </c>
      <c r="C98" s="199"/>
      <c r="D98" s="205" t="s">
        <v>160</v>
      </c>
      <c r="E98" s="163">
        <f t="shared" si="0"/>
        <v>0</v>
      </c>
      <c r="F98" s="163">
        <f t="shared" si="1"/>
        <v>0</v>
      </c>
      <c r="G98" s="163">
        <f t="shared" si="2"/>
        <v>0</v>
      </c>
      <c r="H98" s="163">
        <f t="shared" si="3"/>
        <v>0</v>
      </c>
      <c r="I98" s="163">
        <f t="shared" si="4"/>
        <v>0</v>
      </c>
      <c r="J98" s="191" t="s">
        <v>26</v>
      </c>
      <c r="K98" s="171">
        <v>0.8</v>
      </c>
      <c r="L98" s="172"/>
      <c r="M98" s="206"/>
    </row>
    <row r="99" spans="1:13" s="2" customFormat="1" ht="14.25" customHeight="1" outlineLevel="1" x14ac:dyDescent="0.25">
      <c r="A99" s="167">
        <f t="shared" si="5"/>
        <v>60</v>
      </c>
      <c r="B99" s="207" t="s">
        <v>42</v>
      </c>
      <c r="C99" s="199"/>
      <c r="D99" s="205" t="s">
        <v>248</v>
      </c>
      <c r="E99" s="163">
        <f t="shared" si="0"/>
        <v>0</v>
      </c>
      <c r="F99" s="163">
        <f t="shared" si="1"/>
        <v>0</v>
      </c>
      <c r="G99" s="163">
        <f t="shared" si="2"/>
        <v>0</v>
      </c>
      <c r="H99" s="163">
        <f t="shared" si="3"/>
        <v>0</v>
      </c>
      <c r="I99" s="163">
        <f t="shared" si="4"/>
        <v>0</v>
      </c>
      <c r="J99" s="191" t="s">
        <v>26</v>
      </c>
      <c r="K99" s="171">
        <v>0.72</v>
      </c>
      <c r="L99" s="172"/>
      <c r="M99" s="206"/>
    </row>
    <row r="100" spans="1:13" s="2" customFormat="1" ht="15.75" customHeight="1" outlineLevel="1" x14ac:dyDescent="0.25">
      <c r="A100" s="167">
        <f t="shared" si="5"/>
        <v>61</v>
      </c>
      <c r="B100" s="208" t="s">
        <v>7</v>
      </c>
      <c r="C100" s="380" t="s">
        <v>50</v>
      </c>
      <c r="D100" s="205" t="s">
        <v>159</v>
      </c>
      <c r="E100" s="163">
        <f t="shared" si="0"/>
        <v>0</v>
      </c>
      <c r="F100" s="163">
        <f t="shared" si="1"/>
        <v>0</v>
      </c>
      <c r="G100" s="163">
        <f t="shared" si="2"/>
        <v>0</v>
      </c>
      <c r="H100" s="163">
        <f t="shared" si="3"/>
        <v>0</v>
      </c>
      <c r="I100" s="163">
        <f t="shared" si="4"/>
        <v>0</v>
      </c>
      <c r="J100" s="191" t="s">
        <v>26</v>
      </c>
      <c r="K100" s="171">
        <v>0.67</v>
      </c>
      <c r="L100" s="172"/>
      <c r="M100" s="206"/>
    </row>
    <row r="101" spans="1:13" s="2" customFormat="1" ht="12.75" customHeight="1" outlineLevel="1" thickBot="1" x14ac:dyDescent="0.3">
      <c r="A101" s="167">
        <f t="shared" si="5"/>
        <v>62</v>
      </c>
      <c r="B101" s="209" t="s">
        <v>7</v>
      </c>
      <c r="C101" s="380" t="s">
        <v>54</v>
      </c>
      <c r="D101" s="169" t="s">
        <v>484</v>
      </c>
      <c r="E101" s="162">
        <f t="shared" si="0"/>
        <v>0</v>
      </c>
      <c r="F101" s="162">
        <f t="shared" si="1"/>
        <v>0</v>
      </c>
      <c r="G101" s="162">
        <f t="shared" si="2"/>
        <v>0</v>
      </c>
      <c r="H101" s="162">
        <f t="shared" si="3"/>
        <v>0</v>
      </c>
      <c r="I101" s="162">
        <f t="shared" si="4"/>
        <v>0</v>
      </c>
      <c r="J101" s="200" t="s">
        <v>26</v>
      </c>
      <c r="K101" s="171">
        <v>0.74</v>
      </c>
      <c r="L101" s="172"/>
      <c r="M101" s="201" t="s">
        <v>146</v>
      </c>
    </row>
    <row r="102" spans="1:13" s="2" customFormat="1" ht="16.5" outlineLevel="1" thickBot="1" x14ac:dyDescent="0.3">
      <c r="A102" s="69"/>
      <c r="B102" s="69"/>
      <c r="C102" s="43"/>
      <c r="D102" s="52" t="s">
        <v>12</v>
      </c>
      <c r="E102" s="63"/>
      <c r="F102" s="63"/>
      <c r="G102" s="63"/>
      <c r="H102" s="63"/>
      <c r="I102" s="63"/>
      <c r="J102" s="21"/>
      <c r="K102" s="64"/>
      <c r="L102" s="81"/>
      <c r="M102" s="91"/>
    </row>
    <row r="103" spans="1:13" s="2" customFormat="1" ht="15.75" outlineLevel="1" x14ac:dyDescent="0.25">
      <c r="A103" s="51">
        <f>A101+1</f>
        <v>63</v>
      </c>
      <c r="B103" s="505" t="s">
        <v>7</v>
      </c>
      <c r="C103" s="398" t="s">
        <v>49</v>
      </c>
      <c r="D103" s="324" t="s">
        <v>161</v>
      </c>
      <c r="E103" s="48">
        <f t="shared" ref="E103:E205" si="15">ROUND(K103*0.8,6)*L103</f>
        <v>0</v>
      </c>
      <c r="F103" s="48">
        <f t="shared" si="1"/>
        <v>0</v>
      </c>
      <c r="G103" s="48">
        <f t="shared" si="2"/>
        <v>0</v>
      </c>
      <c r="H103" s="48">
        <f t="shared" si="3"/>
        <v>0</v>
      </c>
      <c r="I103" s="48">
        <f t="shared" si="4"/>
        <v>0</v>
      </c>
      <c r="J103" s="317" t="s">
        <v>26</v>
      </c>
      <c r="K103" s="318">
        <v>0.72</v>
      </c>
      <c r="L103" s="319"/>
      <c r="M103" s="506"/>
    </row>
    <row r="104" spans="1:13" s="2" customFormat="1" ht="15.75" outlineLevel="1" x14ac:dyDescent="0.25">
      <c r="A104" s="51">
        <f>A103+1</f>
        <v>64</v>
      </c>
      <c r="B104" s="505" t="s">
        <v>7</v>
      </c>
      <c r="C104" s="398"/>
      <c r="D104" s="507" t="s">
        <v>163</v>
      </c>
      <c r="E104" s="48">
        <f t="shared" si="15"/>
        <v>0</v>
      </c>
      <c r="F104" s="48">
        <f t="shared" si="1"/>
        <v>0</v>
      </c>
      <c r="G104" s="48">
        <f t="shared" si="2"/>
        <v>0</v>
      </c>
      <c r="H104" s="48">
        <f t="shared" si="3"/>
        <v>0</v>
      </c>
      <c r="I104" s="48">
        <f t="shared" si="4"/>
        <v>0</v>
      </c>
      <c r="J104" s="317" t="s">
        <v>26</v>
      </c>
      <c r="K104" s="318">
        <v>0.57999999999999996</v>
      </c>
      <c r="L104" s="319"/>
      <c r="M104" s="506"/>
    </row>
    <row r="105" spans="1:13" s="2" customFormat="1" ht="15.75" outlineLevel="1" x14ac:dyDescent="0.25">
      <c r="A105" s="51">
        <f t="shared" ref="A105:A107" si="16">A104+1</f>
        <v>65</v>
      </c>
      <c r="B105" s="505" t="s">
        <v>7</v>
      </c>
      <c r="C105" s="398" t="s">
        <v>49</v>
      </c>
      <c r="D105" s="507" t="s">
        <v>343</v>
      </c>
      <c r="E105" s="48">
        <f t="shared" si="15"/>
        <v>0</v>
      </c>
      <c r="F105" s="48">
        <f t="shared" si="1"/>
        <v>0</v>
      </c>
      <c r="G105" s="48">
        <f t="shared" si="2"/>
        <v>0</v>
      </c>
      <c r="H105" s="48">
        <f t="shared" si="3"/>
        <v>0</v>
      </c>
      <c r="I105" s="48">
        <f t="shared" si="4"/>
        <v>0</v>
      </c>
      <c r="J105" s="317" t="s">
        <v>26</v>
      </c>
      <c r="K105" s="318">
        <v>0.72</v>
      </c>
      <c r="L105" s="319"/>
      <c r="M105" s="506" t="s">
        <v>146</v>
      </c>
    </row>
    <row r="106" spans="1:13" s="2" customFormat="1" ht="15.75" outlineLevel="1" x14ac:dyDescent="0.25">
      <c r="A106" s="51">
        <f t="shared" si="16"/>
        <v>66</v>
      </c>
      <c r="B106" s="508" t="s">
        <v>42</v>
      </c>
      <c r="C106" s="398" t="s">
        <v>49</v>
      </c>
      <c r="D106" s="39" t="s">
        <v>525</v>
      </c>
      <c r="E106" s="48">
        <f t="shared" si="15"/>
        <v>0</v>
      </c>
      <c r="F106" s="48">
        <f t="shared" si="1"/>
        <v>0</v>
      </c>
      <c r="G106" s="48">
        <f t="shared" si="2"/>
        <v>0</v>
      </c>
      <c r="H106" s="48">
        <f t="shared" si="3"/>
        <v>0</v>
      </c>
      <c r="I106" s="48">
        <f t="shared" si="4"/>
        <v>0</v>
      </c>
      <c r="J106" s="317" t="s">
        <v>26</v>
      </c>
      <c r="K106" s="377">
        <v>0.73</v>
      </c>
      <c r="L106" s="378"/>
      <c r="M106" s="322" t="s">
        <v>146</v>
      </c>
    </row>
    <row r="107" spans="1:13" s="2" customFormat="1" ht="15" customHeight="1" outlineLevel="1" x14ac:dyDescent="0.25">
      <c r="A107" s="51">
        <f t="shared" si="16"/>
        <v>67</v>
      </c>
      <c r="B107" s="505" t="s">
        <v>7</v>
      </c>
      <c r="C107" s="509"/>
      <c r="D107" s="324" t="s">
        <v>162</v>
      </c>
      <c r="E107" s="48">
        <f t="shared" si="15"/>
        <v>0</v>
      </c>
      <c r="F107" s="48">
        <f t="shared" si="1"/>
        <v>0</v>
      </c>
      <c r="G107" s="48">
        <f t="shared" si="2"/>
        <v>0</v>
      </c>
      <c r="H107" s="48">
        <f t="shared" si="3"/>
        <v>0</v>
      </c>
      <c r="I107" s="48">
        <f t="shared" si="4"/>
        <v>0</v>
      </c>
      <c r="J107" s="317" t="s">
        <v>26</v>
      </c>
      <c r="K107" s="318">
        <v>0.72</v>
      </c>
      <c r="L107" s="319"/>
      <c r="M107" s="506"/>
    </row>
    <row r="108" spans="1:13" s="2" customFormat="1" ht="15.75" customHeight="1" thickBot="1" x14ac:dyDescent="0.3">
      <c r="A108" s="51">
        <f t="shared" ref="A108" si="17">A107+1</f>
        <v>68</v>
      </c>
      <c r="B108" s="505" t="s">
        <v>7</v>
      </c>
      <c r="C108" s="398" t="s">
        <v>49</v>
      </c>
      <c r="D108" s="324" t="s">
        <v>76</v>
      </c>
      <c r="E108" s="48">
        <f t="shared" si="15"/>
        <v>0</v>
      </c>
      <c r="F108" s="48">
        <f t="shared" si="1"/>
        <v>0</v>
      </c>
      <c r="G108" s="48">
        <f t="shared" si="2"/>
        <v>0</v>
      </c>
      <c r="H108" s="48">
        <f t="shared" si="3"/>
        <v>0</v>
      </c>
      <c r="I108" s="48">
        <f t="shared" si="4"/>
        <v>0</v>
      </c>
      <c r="J108" s="317" t="s">
        <v>26</v>
      </c>
      <c r="K108" s="318">
        <v>0.72</v>
      </c>
      <c r="L108" s="319"/>
      <c r="M108" s="510"/>
    </row>
    <row r="109" spans="1:13" ht="12.75" customHeight="1" outlineLevel="1" thickBot="1" x14ac:dyDescent="0.3">
      <c r="A109" s="34"/>
      <c r="B109" s="69"/>
      <c r="C109" s="43"/>
      <c r="D109" s="52" t="s">
        <v>9</v>
      </c>
      <c r="E109" s="63"/>
      <c r="F109" s="63"/>
      <c r="G109" s="63"/>
      <c r="H109" s="63"/>
      <c r="I109" s="63"/>
      <c r="J109" s="21"/>
      <c r="K109" s="64"/>
      <c r="L109" s="81"/>
      <c r="M109" s="91"/>
    </row>
    <row r="110" spans="1:13" ht="12.75" customHeight="1" outlineLevel="1" x14ac:dyDescent="0.25">
      <c r="A110" s="167">
        <f>A108+1</f>
        <v>69</v>
      </c>
      <c r="B110" s="209" t="s">
        <v>7</v>
      </c>
      <c r="C110" s="381"/>
      <c r="D110" s="169" t="s">
        <v>417</v>
      </c>
      <c r="E110" s="162">
        <f t="shared" si="15"/>
        <v>0</v>
      </c>
      <c r="F110" s="162">
        <f t="shared" si="1"/>
        <v>0</v>
      </c>
      <c r="G110" s="162">
        <f t="shared" si="2"/>
        <v>0</v>
      </c>
      <c r="H110" s="162">
        <f t="shared" si="3"/>
        <v>0</v>
      </c>
      <c r="I110" s="162">
        <f t="shared" si="4"/>
        <v>0</v>
      </c>
      <c r="J110" s="170" t="s">
        <v>26</v>
      </c>
      <c r="K110" s="171">
        <v>0.72</v>
      </c>
      <c r="L110" s="172"/>
      <c r="M110" s="433" t="s">
        <v>146</v>
      </c>
    </row>
    <row r="111" spans="1:13" s="2" customFormat="1" ht="12.75" customHeight="1" outlineLevel="1" x14ac:dyDescent="0.25">
      <c r="A111" s="167">
        <f t="shared" ref="A111:A114" si="18">A110+1</f>
        <v>70</v>
      </c>
      <c r="B111" s="209" t="s">
        <v>7</v>
      </c>
      <c r="C111" s="381" t="s">
        <v>51</v>
      </c>
      <c r="D111" s="169" t="s">
        <v>346</v>
      </c>
      <c r="E111" s="162">
        <f t="shared" si="15"/>
        <v>0</v>
      </c>
      <c r="F111" s="162">
        <f t="shared" si="1"/>
        <v>0</v>
      </c>
      <c r="G111" s="162">
        <f t="shared" si="2"/>
        <v>0</v>
      </c>
      <c r="H111" s="162">
        <f t="shared" si="3"/>
        <v>0</v>
      </c>
      <c r="I111" s="162">
        <f t="shared" si="4"/>
        <v>0</v>
      </c>
      <c r="J111" s="170" t="s">
        <v>26</v>
      </c>
      <c r="K111" s="171">
        <v>0.62</v>
      </c>
      <c r="L111" s="172"/>
      <c r="M111" s="216"/>
    </row>
    <row r="112" spans="1:13" s="2" customFormat="1" ht="12.75" customHeight="1" outlineLevel="1" x14ac:dyDescent="0.25">
      <c r="A112" s="167">
        <f t="shared" si="18"/>
        <v>71</v>
      </c>
      <c r="B112" s="209" t="s">
        <v>7</v>
      </c>
      <c r="C112" s="381" t="s">
        <v>51</v>
      </c>
      <c r="D112" s="214" t="s">
        <v>348</v>
      </c>
      <c r="E112" s="162">
        <f t="shared" si="15"/>
        <v>0</v>
      </c>
      <c r="F112" s="184">
        <f t="shared" si="1"/>
        <v>0</v>
      </c>
      <c r="G112" s="184">
        <f t="shared" si="2"/>
        <v>0</v>
      </c>
      <c r="H112" s="184">
        <f t="shared" si="3"/>
        <v>0</v>
      </c>
      <c r="I112" s="184">
        <f t="shared" si="4"/>
        <v>0</v>
      </c>
      <c r="J112" s="185" t="s">
        <v>26</v>
      </c>
      <c r="K112" s="186">
        <v>0.77</v>
      </c>
      <c r="L112" s="187"/>
      <c r="M112" s="223" t="s">
        <v>146</v>
      </c>
    </row>
    <row r="113" spans="1:13" s="2" customFormat="1" ht="12.75" customHeight="1" outlineLevel="1" x14ac:dyDescent="0.25">
      <c r="A113" s="167">
        <f t="shared" si="18"/>
        <v>72</v>
      </c>
      <c r="B113" s="209" t="s">
        <v>7</v>
      </c>
      <c r="C113" s="381"/>
      <c r="D113" s="214" t="s">
        <v>347</v>
      </c>
      <c r="E113" s="162">
        <f t="shared" si="15"/>
        <v>0</v>
      </c>
      <c r="F113" s="184">
        <f t="shared" si="1"/>
        <v>0</v>
      </c>
      <c r="G113" s="184">
        <f t="shared" si="2"/>
        <v>0</v>
      </c>
      <c r="H113" s="184">
        <f t="shared" si="3"/>
        <v>0</v>
      </c>
      <c r="I113" s="184">
        <f t="shared" si="4"/>
        <v>0</v>
      </c>
      <c r="J113" s="185" t="s">
        <v>26</v>
      </c>
      <c r="K113" s="186">
        <v>0.72</v>
      </c>
      <c r="L113" s="187"/>
      <c r="M113" s="223" t="s">
        <v>146</v>
      </c>
    </row>
    <row r="114" spans="1:13" s="2" customFormat="1" ht="12.75" customHeight="1" outlineLevel="1" thickBot="1" x14ac:dyDescent="0.3">
      <c r="A114" s="167">
        <f t="shared" si="18"/>
        <v>73</v>
      </c>
      <c r="B114" s="209" t="s">
        <v>7</v>
      </c>
      <c r="C114" s="381" t="s">
        <v>51</v>
      </c>
      <c r="D114" s="214" t="s">
        <v>345</v>
      </c>
      <c r="E114" s="162">
        <f t="shared" si="15"/>
        <v>0</v>
      </c>
      <c r="F114" s="184">
        <f t="shared" si="1"/>
        <v>0</v>
      </c>
      <c r="G114" s="184">
        <f t="shared" si="2"/>
        <v>0</v>
      </c>
      <c r="H114" s="184">
        <f t="shared" si="3"/>
        <v>0</v>
      </c>
      <c r="I114" s="184">
        <f t="shared" si="4"/>
        <v>0</v>
      </c>
      <c r="J114" s="185" t="s">
        <v>26</v>
      </c>
      <c r="K114" s="186">
        <v>0.62</v>
      </c>
      <c r="L114" s="187"/>
      <c r="M114" s="223" t="s">
        <v>146</v>
      </c>
    </row>
    <row r="115" spans="1:13" s="2" customFormat="1" ht="15.75" customHeight="1" thickBot="1" x14ac:dyDescent="0.3">
      <c r="A115" s="10"/>
      <c r="B115" s="70"/>
      <c r="C115" s="383"/>
      <c r="D115" s="53" t="s">
        <v>22</v>
      </c>
      <c r="E115" s="63"/>
      <c r="F115" s="63"/>
      <c r="G115" s="63"/>
      <c r="H115" s="63"/>
      <c r="I115" s="63"/>
      <c r="J115" s="56"/>
      <c r="K115" s="57"/>
      <c r="L115" s="81"/>
      <c r="M115" s="92"/>
    </row>
    <row r="116" spans="1:13" s="2" customFormat="1" ht="12.75" customHeight="1" outlineLevel="1" x14ac:dyDescent="0.25">
      <c r="A116" s="51">
        <f>A114+1</f>
        <v>74</v>
      </c>
      <c r="B116" s="511" t="s">
        <v>7</v>
      </c>
      <c r="C116" s="512" t="s">
        <v>49</v>
      </c>
      <c r="D116" s="513" t="s">
        <v>166</v>
      </c>
      <c r="E116" s="65">
        <f t="shared" si="15"/>
        <v>0</v>
      </c>
      <c r="F116" s="65">
        <f t="shared" si="1"/>
        <v>0</v>
      </c>
      <c r="G116" s="65">
        <f t="shared" si="2"/>
        <v>0</v>
      </c>
      <c r="H116" s="65">
        <f t="shared" si="3"/>
        <v>0</v>
      </c>
      <c r="I116" s="65">
        <f t="shared" si="4"/>
        <v>0</v>
      </c>
      <c r="J116" s="474" t="s">
        <v>26</v>
      </c>
      <c r="K116" s="514">
        <v>0.72</v>
      </c>
      <c r="L116" s="515"/>
      <c r="M116" s="516"/>
    </row>
    <row r="117" spans="1:13" s="2" customFormat="1" ht="12.75" customHeight="1" outlineLevel="1" x14ac:dyDescent="0.25">
      <c r="A117" s="51">
        <f>A116+1</f>
        <v>75</v>
      </c>
      <c r="B117" s="486" t="s">
        <v>7</v>
      </c>
      <c r="C117" s="398"/>
      <c r="D117" s="517" t="s">
        <v>165</v>
      </c>
      <c r="E117" s="65">
        <f t="shared" si="15"/>
        <v>0</v>
      </c>
      <c r="F117" s="65">
        <f t="shared" si="1"/>
        <v>0</v>
      </c>
      <c r="G117" s="65">
        <f t="shared" si="2"/>
        <v>0</v>
      </c>
      <c r="H117" s="65">
        <f t="shared" si="3"/>
        <v>0</v>
      </c>
      <c r="I117" s="65">
        <f t="shared" si="4"/>
        <v>0</v>
      </c>
      <c r="J117" s="474" t="s">
        <v>26</v>
      </c>
      <c r="K117" s="377">
        <v>0.57999999999999996</v>
      </c>
      <c r="L117" s="378"/>
      <c r="M117" s="379"/>
    </row>
    <row r="118" spans="1:13" s="2" customFormat="1" ht="12.75" customHeight="1" outlineLevel="1" x14ac:dyDescent="0.25">
      <c r="A118" s="51">
        <f>A117+1</f>
        <v>76</v>
      </c>
      <c r="B118" s="486" t="s">
        <v>7</v>
      </c>
      <c r="C118" s="398"/>
      <c r="D118" s="517" t="s">
        <v>494</v>
      </c>
      <c r="E118" s="65">
        <f t="shared" si="15"/>
        <v>0</v>
      </c>
      <c r="F118" s="65">
        <f t="shared" si="1"/>
        <v>0</v>
      </c>
      <c r="G118" s="65">
        <f t="shared" si="2"/>
        <v>0</v>
      </c>
      <c r="H118" s="65">
        <f t="shared" si="3"/>
        <v>0</v>
      </c>
      <c r="I118" s="65">
        <f t="shared" si="4"/>
        <v>0</v>
      </c>
      <c r="J118" s="474" t="s">
        <v>26</v>
      </c>
      <c r="K118" s="377">
        <v>0.72</v>
      </c>
      <c r="L118" s="378"/>
      <c r="M118" s="379"/>
    </row>
    <row r="119" spans="1:13" s="2" customFormat="1" ht="12.75" customHeight="1" outlineLevel="1" x14ac:dyDescent="0.25">
      <c r="A119" s="51">
        <f t="shared" ref="A119:A124" si="19">A118+1</f>
        <v>77</v>
      </c>
      <c r="B119" s="486" t="s">
        <v>7</v>
      </c>
      <c r="C119" s="398"/>
      <c r="D119" s="517" t="s">
        <v>492</v>
      </c>
      <c r="E119" s="65">
        <f t="shared" si="15"/>
        <v>0</v>
      </c>
      <c r="F119" s="65">
        <f t="shared" si="1"/>
        <v>0</v>
      </c>
      <c r="G119" s="65">
        <f t="shared" si="2"/>
        <v>0</v>
      </c>
      <c r="H119" s="65">
        <f t="shared" si="3"/>
        <v>0</v>
      </c>
      <c r="I119" s="65">
        <f t="shared" si="4"/>
        <v>0</v>
      </c>
      <c r="J119" s="474" t="s">
        <v>26</v>
      </c>
      <c r="K119" s="377">
        <v>0.72</v>
      </c>
      <c r="L119" s="378"/>
      <c r="M119" s="379" t="s">
        <v>146</v>
      </c>
    </row>
    <row r="120" spans="1:13" s="2" customFormat="1" ht="12.75" customHeight="1" outlineLevel="1" x14ac:dyDescent="0.25">
      <c r="A120" s="51">
        <f t="shared" si="19"/>
        <v>78</v>
      </c>
      <c r="B120" s="486" t="s">
        <v>7</v>
      </c>
      <c r="C120" s="398" t="s">
        <v>268</v>
      </c>
      <c r="D120" s="517" t="s">
        <v>164</v>
      </c>
      <c r="E120" s="65">
        <f t="shared" si="15"/>
        <v>0</v>
      </c>
      <c r="F120" s="65">
        <f t="shared" si="1"/>
        <v>0</v>
      </c>
      <c r="G120" s="65">
        <f t="shared" si="2"/>
        <v>0</v>
      </c>
      <c r="H120" s="65">
        <f t="shared" si="3"/>
        <v>0</v>
      </c>
      <c r="I120" s="65">
        <f t="shared" si="4"/>
        <v>0</v>
      </c>
      <c r="J120" s="474" t="s">
        <v>26</v>
      </c>
      <c r="K120" s="377">
        <v>0.72</v>
      </c>
      <c r="L120" s="378"/>
      <c r="M120" s="379"/>
    </row>
    <row r="121" spans="1:13" s="2" customFormat="1" ht="12.75" customHeight="1" outlineLevel="1" x14ac:dyDescent="0.25">
      <c r="A121" s="51">
        <f t="shared" si="19"/>
        <v>79</v>
      </c>
      <c r="B121" s="38" t="s">
        <v>42</v>
      </c>
      <c r="C121" s="400" t="s">
        <v>45</v>
      </c>
      <c r="D121" s="517" t="s">
        <v>448</v>
      </c>
      <c r="E121" s="65">
        <f t="shared" si="15"/>
        <v>0</v>
      </c>
      <c r="F121" s="65">
        <f t="shared" si="1"/>
        <v>0</v>
      </c>
      <c r="G121" s="65">
        <f t="shared" si="2"/>
        <v>0</v>
      </c>
      <c r="H121" s="65">
        <f t="shared" si="3"/>
        <v>0</v>
      </c>
      <c r="I121" s="65">
        <f t="shared" si="4"/>
        <v>0</v>
      </c>
      <c r="J121" s="474" t="s">
        <v>26</v>
      </c>
      <c r="K121" s="33">
        <v>0.92</v>
      </c>
      <c r="L121" s="319"/>
      <c r="M121" s="379"/>
    </row>
    <row r="122" spans="1:13" s="2" customFormat="1" ht="12.75" customHeight="1" outlineLevel="1" x14ac:dyDescent="0.25">
      <c r="A122" s="51">
        <f t="shared" si="19"/>
        <v>80</v>
      </c>
      <c r="B122" s="486" t="s">
        <v>7</v>
      </c>
      <c r="C122" s="398"/>
      <c r="D122" s="517" t="s">
        <v>491</v>
      </c>
      <c r="E122" s="65">
        <f t="shared" si="15"/>
        <v>0</v>
      </c>
      <c r="F122" s="65">
        <f t="shared" si="1"/>
        <v>0</v>
      </c>
      <c r="G122" s="65">
        <f t="shared" si="2"/>
        <v>0</v>
      </c>
      <c r="H122" s="65">
        <f t="shared" si="3"/>
        <v>0</v>
      </c>
      <c r="I122" s="65">
        <f t="shared" si="4"/>
        <v>0</v>
      </c>
      <c r="J122" s="474" t="s">
        <v>26</v>
      </c>
      <c r="K122" s="377">
        <v>0.99</v>
      </c>
      <c r="L122" s="378"/>
      <c r="M122" s="379"/>
    </row>
    <row r="123" spans="1:13" s="2" customFormat="1" ht="12.75" customHeight="1" outlineLevel="1" x14ac:dyDescent="0.25">
      <c r="A123" s="51">
        <f t="shared" si="19"/>
        <v>81</v>
      </c>
      <c r="B123" s="486" t="s">
        <v>7</v>
      </c>
      <c r="C123" s="398"/>
      <c r="D123" s="517" t="s">
        <v>168</v>
      </c>
      <c r="E123" s="65">
        <f t="shared" si="15"/>
        <v>0</v>
      </c>
      <c r="F123" s="65">
        <f t="shared" si="1"/>
        <v>0</v>
      </c>
      <c r="G123" s="65">
        <f t="shared" si="2"/>
        <v>0</v>
      </c>
      <c r="H123" s="65">
        <f t="shared" si="3"/>
        <v>0</v>
      </c>
      <c r="I123" s="65">
        <f t="shared" si="4"/>
        <v>0</v>
      </c>
      <c r="J123" s="474" t="s">
        <v>26</v>
      </c>
      <c r="K123" s="377">
        <v>0.72</v>
      </c>
      <c r="L123" s="378"/>
      <c r="M123" s="379"/>
    </row>
    <row r="124" spans="1:13" s="2" customFormat="1" ht="12.75" customHeight="1" outlineLevel="1" x14ac:dyDescent="0.25">
      <c r="A124" s="51">
        <f t="shared" si="19"/>
        <v>82</v>
      </c>
      <c r="B124" s="486" t="s">
        <v>7</v>
      </c>
      <c r="C124" s="518"/>
      <c r="D124" s="437" t="s">
        <v>349</v>
      </c>
      <c r="E124" s="48">
        <f t="shared" si="15"/>
        <v>0</v>
      </c>
      <c r="F124" s="48">
        <f>ROUND(K124*0.83,6)*L124</f>
        <v>0</v>
      </c>
      <c r="G124" s="48">
        <f>ROUND(K124*0.85,6)*L124</f>
        <v>0</v>
      </c>
      <c r="H124" s="48">
        <f>ROUND(K124*0.9,6)*L124</f>
        <v>0</v>
      </c>
      <c r="I124" s="65">
        <f t="shared" si="4"/>
        <v>0</v>
      </c>
      <c r="J124" s="474" t="s">
        <v>26</v>
      </c>
      <c r="K124" s="377">
        <v>1.3</v>
      </c>
      <c r="L124" s="378"/>
      <c r="M124" s="379" t="s">
        <v>146</v>
      </c>
    </row>
    <row r="125" spans="1:13" s="2" customFormat="1" ht="12.75" customHeight="1" outlineLevel="1" x14ac:dyDescent="0.25">
      <c r="A125" s="51">
        <f t="shared" ref="A125:A137" si="20">A124+1</f>
        <v>83</v>
      </c>
      <c r="B125" s="38" t="s">
        <v>42</v>
      </c>
      <c r="C125" s="400" t="s">
        <v>45</v>
      </c>
      <c r="D125" s="437" t="s">
        <v>292</v>
      </c>
      <c r="E125" s="48">
        <f t="shared" si="15"/>
        <v>0</v>
      </c>
      <c r="F125" s="48">
        <f t="shared" ref="F125:F126" si="21">ROUND(K125*0.83,6)*L125</f>
        <v>0</v>
      </c>
      <c r="G125" s="48">
        <f t="shared" ref="G125:G126" si="22">ROUND(K125*0.85,6)*L125</f>
        <v>0</v>
      </c>
      <c r="H125" s="48">
        <f t="shared" ref="H125:H126" si="23">ROUND(K125*0.9,6)*L125</f>
        <v>0</v>
      </c>
      <c r="I125" s="65">
        <f t="shared" si="4"/>
        <v>0</v>
      </c>
      <c r="J125" s="474" t="s">
        <v>26</v>
      </c>
      <c r="K125" s="318">
        <v>1.0900000000000001</v>
      </c>
      <c r="L125" s="319"/>
      <c r="M125" s="379"/>
    </row>
    <row r="126" spans="1:13" s="2" customFormat="1" ht="12.75" customHeight="1" outlineLevel="1" x14ac:dyDescent="0.25">
      <c r="A126" s="51">
        <f t="shared" si="20"/>
        <v>84</v>
      </c>
      <c r="B126" s="373" t="s">
        <v>7</v>
      </c>
      <c r="C126" s="400" t="s">
        <v>268</v>
      </c>
      <c r="D126" s="375" t="s">
        <v>490</v>
      </c>
      <c r="E126" s="48">
        <f t="shared" si="15"/>
        <v>0</v>
      </c>
      <c r="F126" s="48">
        <f t="shared" si="21"/>
        <v>0</v>
      </c>
      <c r="G126" s="48">
        <f t="shared" si="22"/>
        <v>0</v>
      </c>
      <c r="H126" s="48">
        <f t="shared" si="23"/>
        <v>0</v>
      </c>
      <c r="I126" s="65">
        <f t="shared" si="4"/>
        <v>0</v>
      </c>
      <c r="J126" s="474" t="s">
        <v>26</v>
      </c>
      <c r="K126" s="318">
        <v>0.72</v>
      </c>
      <c r="L126" s="378"/>
      <c r="M126" s="322" t="s">
        <v>146</v>
      </c>
    </row>
    <row r="127" spans="1:13" s="2" customFormat="1" ht="12.75" customHeight="1" outlineLevel="1" x14ac:dyDescent="0.25">
      <c r="A127" s="51">
        <f t="shared" si="20"/>
        <v>85</v>
      </c>
      <c r="B127" s="38" t="s">
        <v>42</v>
      </c>
      <c r="C127" s="400"/>
      <c r="D127" s="375" t="s">
        <v>293</v>
      </c>
      <c r="E127" s="48">
        <f t="shared" si="15"/>
        <v>0</v>
      </c>
      <c r="F127" s="329">
        <f>ROUND(K127*0.83,6)*L127</f>
        <v>0</v>
      </c>
      <c r="G127" s="329">
        <f>ROUND(K127*0.85,6)*L127</f>
        <v>0</v>
      </c>
      <c r="H127" s="329">
        <f>ROUND(K127*0.9,6)*L127</f>
        <v>0</v>
      </c>
      <c r="I127" s="329">
        <f>K127*L127</f>
        <v>0</v>
      </c>
      <c r="J127" s="330" t="s">
        <v>26</v>
      </c>
      <c r="K127" s="318">
        <v>0.81</v>
      </c>
      <c r="L127" s="319"/>
      <c r="M127" s="322"/>
    </row>
    <row r="128" spans="1:13" s="2" customFormat="1" ht="12.75" customHeight="1" outlineLevel="1" x14ac:dyDescent="0.25">
      <c r="A128" s="51">
        <f t="shared" si="20"/>
        <v>86</v>
      </c>
      <c r="B128" s="373" t="s">
        <v>7</v>
      </c>
      <c r="C128" s="400" t="s">
        <v>49</v>
      </c>
      <c r="D128" s="375" t="s">
        <v>169</v>
      </c>
      <c r="E128" s="48">
        <f t="shared" si="15"/>
        <v>0</v>
      </c>
      <c r="F128" s="329">
        <f t="shared" ref="F128:F132" si="24">ROUND(K128*0.83,6)*L128</f>
        <v>0</v>
      </c>
      <c r="G128" s="329">
        <f t="shared" ref="G128:G132" si="25">ROUND(K128*0.85,6)*L128</f>
        <v>0</v>
      </c>
      <c r="H128" s="329">
        <f t="shared" ref="H128:H132" si="26">ROUND(K128*0.9,6)*L128</f>
        <v>0</v>
      </c>
      <c r="I128" s="329">
        <f t="shared" ref="I128:I132" si="27">K128*L128</f>
        <v>0</v>
      </c>
      <c r="J128" s="330" t="s">
        <v>26</v>
      </c>
      <c r="K128" s="377">
        <v>0.72</v>
      </c>
      <c r="L128" s="378"/>
      <c r="M128" s="322"/>
    </row>
    <row r="129" spans="1:13" s="2" customFormat="1" ht="12.75" customHeight="1" outlineLevel="1" x14ac:dyDescent="0.25">
      <c r="A129" s="51">
        <f t="shared" si="20"/>
        <v>87</v>
      </c>
      <c r="B129" s="373" t="s">
        <v>7</v>
      </c>
      <c r="C129" s="400" t="s">
        <v>268</v>
      </c>
      <c r="D129" s="375" t="s">
        <v>170</v>
      </c>
      <c r="E129" s="48">
        <f t="shared" si="15"/>
        <v>0</v>
      </c>
      <c r="F129" s="329">
        <f t="shared" si="24"/>
        <v>0</v>
      </c>
      <c r="G129" s="329">
        <f t="shared" si="25"/>
        <v>0</v>
      </c>
      <c r="H129" s="329">
        <f t="shared" si="26"/>
        <v>0</v>
      </c>
      <c r="I129" s="329">
        <f t="shared" si="27"/>
        <v>0</v>
      </c>
      <c r="J129" s="330" t="s">
        <v>26</v>
      </c>
      <c r="K129" s="377">
        <v>0.72</v>
      </c>
      <c r="L129" s="378"/>
      <c r="M129" s="322"/>
    </row>
    <row r="130" spans="1:13" s="2" customFormat="1" ht="12.75" customHeight="1" outlineLevel="1" x14ac:dyDescent="0.25">
      <c r="A130" s="51">
        <f t="shared" si="20"/>
        <v>88</v>
      </c>
      <c r="B130" s="373" t="s">
        <v>7</v>
      </c>
      <c r="C130" s="400"/>
      <c r="D130" s="375" t="s">
        <v>495</v>
      </c>
      <c r="E130" s="48">
        <f t="shared" si="15"/>
        <v>0</v>
      </c>
      <c r="F130" s="329">
        <f t="shared" si="24"/>
        <v>0</v>
      </c>
      <c r="G130" s="329">
        <f t="shared" si="25"/>
        <v>0</v>
      </c>
      <c r="H130" s="329">
        <f t="shared" si="26"/>
        <v>0</v>
      </c>
      <c r="I130" s="329">
        <f t="shared" si="27"/>
        <v>0</v>
      </c>
      <c r="J130" s="330" t="s">
        <v>26</v>
      </c>
      <c r="K130" s="377">
        <v>0.72</v>
      </c>
      <c r="L130" s="378"/>
      <c r="M130" s="322"/>
    </row>
    <row r="131" spans="1:13" s="2" customFormat="1" ht="12.75" customHeight="1" outlineLevel="1" x14ac:dyDescent="0.25">
      <c r="A131" s="51">
        <f t="shared" si="20"/>
        <v>89</v>
      </c>
      <c r="B131" s="373" t="s">
        <v>7</v>
      </c>
      <c r="C131" s="400"/>
      <c r="D131" s="375" t="s">
        <v>493</v>
      </c>
      <c r="E131" s="48">
        <f t="shared" si="15"/>
        <v>0</v>
      </c>
      <c r="F131" s="329">
        <f t="shared" si="24"/>
        <v>0</v>
      </c>
      <c r="G131" s="329">
        <f t="shared" si="25"/>
        <v>0</v>
      </c>
      <c r="H131" s="329">
        <f t="shared" si="26"/>
        <v>0</v>
      </c>
      <c r="I131" s="329">
        <f t="shared" si="27"/>
        <v>0</v>
      </c>
      <c r="J131" s="330" t="s">
        <v>26</v>
      </c>
      <c r="K131" s="377">
        <v>0.72</v>
      </c>
      <c r="L131" s="378"/>
      <c r="M131" s="322" t="s">
        <v>146</v>
      </c>
    </row>
    <row r="132" spans="1:13" s="2" customFormat="1" ht="14.25" customHeight="1" outlineLevel="1" x14ac:dyDescent="0.25">
      <c r="A132" s="51">
        <f t="shared" si="20"/>
        <v>90</v>
      </c>
      <c r="B132" s="373" t="s">
        <v>7</v>
      </c>
      <c r="C132" s="400"/>
      <c r="D132" s="375" t="s">
        <v>171</v>
      </c>
      <c r="E132" s="48">
        <f t="shared" si="15"/>
        <v>0</v>
      </c>
      <c r="F132" s="329">
        <f t="shared" si="24"/>
        <v>0</v>
      </c>
      <c r="G132" s="329">
        <f t="shared" si="25"/>
        <v>0</v>
      </c>
      <c r="H132" s="329">
        <f t="shared" si="26"/>
        <v>0</v>
      </c>
      <c r="I132" s="329">
        <f t="shared" si="27"/>
        <v>0</v>
      </c>
      <c r="J132" s="330" t="s">
        <v>26</v>
      </c>
      <c r="K132" s="377">
        <v>0.72</v>
      </c>
      <c r="L132" s="378"/>
      <c r="M132" s="322"/>
    </row>
    <row r="133" spans="1:13" s="26" customFormat="1" ht="15" customHeight="1" outlineLevel="1" x14ac:dyDescent="0.25">
      <c r="A133" s="51">
        <f t="shared" si="20"/>
        <v>91</v>
      </c>
      <c r="B133" s="519" t="s">
        <v>7</v>
      </c>
      <c r="C133" s="400" t="s">
        <v>49</v>
      </c>
      <c r="D133" s="437" t="s">
        <v>350</v>
      </c>
      <c r="E133" s="48">
        <f t="shared" si="15"/>
        <v>0</v>
      </c>
      <c r="F133" s="48">
        <f t="shared" si="1"/>
        <v>0</v>
      </c>
      <c r="G133" s="48">
        <f t="shared" si="2"/>
        <v>0</v>
      </c>
      <c r="H133" s="48">
        <f t="shared" si="3"/>
        <v>0</v>
      </c>
      <c r="I133" s="48">
        <f t="shared" si="4"/>
        <v>0</v>
      </c>
      <c r="J133" s="20" t="s">
        <v>26</v>
      </c>
      <c r="K133" s="377">
        <v>0.74</v>
      </c>
      <c r="L133" s="378"/>
      <c r="M133" s="520"/>
    </row>
    <row r="134" spans="1:13" s="26" customFormat="1" ht="15" customHeight="1" outlineLevel="1" x14ac:dyDescent="0.25">
      <c r="A134" s="51">
        <f t="shared" si="20"/>
        <v>92</v>
      </c>
      <c r="B134" s="519" t="s">
        <v>7</v>
      </c>
      <c r="C134" s="398" t="s">
        <v>49</v>
      </c>
      <c r="D134" s="437" t="s">
        <v>351</v>
      </c>
      <c r="E134" s="48">
        <f t="shared" si="15"/>
        <v>0</v>
      </c>
      <c r="F134" s="48">
        <f>ROUND(K134*0.83,6)*L134</f>
        <v>0</v>
      </c>
      <c r="G134" s="48">
        <f>ROUND(K134*0.85,6)*L134</f>
        <v>0</v>
      </c>
      <c r="H134" s="48">
        <f>ROUND(K134*0.9,6)*L134</f>
        <v>0</v>
      </c>
      <c r="I134" s="48">
        <f>K134*L134</f>
        <v>0</v>
      </c>
      <c r="J134" s="20" t="s">
        <v>26</v>
      </c>
      <c r="K134" s="377">
        <v>0.72</v>
      </c>
      <c r="L134" s="378"/>
      <c r="M134" s="521"/>
    </row>
    <row r="135" spans="1:13" s="22" customFormat="1" ht="12.75" customHeight="1" outlineLevel="1" x14ac:dyDescent="0.25">
      <c r="A135" s="51">
        <f t="shared" si="20"/>
        <v>93</v>
      </c>
      <c r="B135" s="473" t="s">
        <v>7</v>
      </c>
      <c r="C135" s="400"/>
      <c r="D135" s="498" t="s">
        <v>167</v>
      </c>
      <c r="E135" s="48">
        <f t="shared" si="15"/>
        <v>0</v>
      </c>
      <c r="F135" s="48">
        <f t="shared" si="1"/>
        <v>0</v>
      </c>
      <c r="G135" s="48">
        <f t="shared" si="2"/>
        <v>0</v>
      </c>
      <c r="H135" s="48">
        <f t="shared" si="3"/>
        <v>0</v>
      </c>
      <c r="I135" s="48">
        <f t="shared" si="4"/>
        <v>0</v>
      </c>
      <c r="J135" s="20" t="s">
        <v>26</v>
      </c>
      <c r="K135" s="318">
        <v>0.57999999999999996</v>
      </c>
      <c r="L135" s="319"/>
      <c r="M135" s="322"/>
    </row>
    <row r="136" spans="1:13" s="22" customFormat="1" ht="12.75" customHeight="1" outlineLevel="1" x14ac:dyDescent="0.25">
      <c r="A136" s="51">
        <f t="shared" si="20"/>
        <v>94</v>
      </c>
      <c r="B136" s="38" t="s">
        <v>42</v>
      </c>
      <c r="C136" s="488"/>
      <c r="D136" s="39" t="s">
        <v>250</v>
      </c>
      <c r="E136" s="48">
        <f t="shared" si="15"/>
        <v>0</v>
      </c>
      <c r="F136" s="48">
        <f>ROUND(K136*0.83,6)*L136</f>
        <v>0</v>
      </c>
      <c r="G136" s="48">
        <f>ROUND(K136*0.85,6)*L136</f>
        <v>0</v>
      </c>
      <c r="H136" s="48">
        <f>ROUND(K136*0.9,6)*L136</f>
        <v>0</v>
      </c>
      <c r="I136" s="48">
        <f>K136*L136</f>
        <v>0</v>
      </c>
      <c r="J136" s="20" t="s">
        <v>26</v>
      </c>
      <c r="K136" s="331">
        <v>0.73</v>
      </c>
      <c r="L136" s="489"/>
      <c r="M136" s="522"/>
    </row>
    <row r="137" spans="1:13" s="40" customFormat="1" ht="15" customHeight="1" thickBot="1" x14ac:dyDescent="0.3">
      <c r="A137" s="51">
        <f t="shared" si="20"/>
        <v>95</v>
      </c>
      <c r="B137" s="473" t="s">
        <v>7</v>
      </c>
      <c r="C137" s="488"/>
      <c r="D137" s="327" t="s">
        <v>528</v>
      </c>
      <c r="E137" s="48">
        <f t="shared" si="15"/>
        <v>0</v>
      </c>
      <c r="F137" s="48">
        <f>ROUND(K137*0.83,6)*L137</f>
        <v>0</v>
      </c>
      <c r="G137" s="48">
        <f>ROUND(K137*0.85,6)*L137</f>
        <v>0</v>
      </c>
      <c r="H137" s="48">
        <f>ROUND(K137*0.9,6)*L137</f>
        <v>0</v>
      </c>
      <c r="I137" s="48">
        <f>K137*L137</f>
        <v>0</v>
      </c>
      <c r="J137" s="20" t="s">
        <v>26</v>
      </c>
      <c r="K137" s="331">
        <v>0.73</v>
      </c>
      <c r="L137" s="489"/>
      <c r="M137" s="490"/>
    </row>
    <row r="138" spans="1:13" s="26" customFormat="1" ht="11.25" customHeight="1" outlineLevel="1" thickBot="1" x14ac:dyDescent="0.3">
      <c r="A138" s="10"/>
      <c r="B138" s="70"/>
      <c r="C138" s="383"/>
      <c r="D138" s="53" t="s">
        <v>21</v>
      </c>
      <c r="E138" s="63"/>
      <c r="F138" s="63"/>
      <c r="G138" s="63"/>
      <c r="H138" s="63"/>
      <c r="I138" s="63"/>
      <c r="J138" s="58"/>
      <c r="K138" s="57"/>
      <c r="L138" s="81"/>
      <c r="M138" s="92"/>
    </row>
    <row r="139" spans="1:13" s="2" customFormat="1" ht="13.5" customHeight="1" outlineLevel="1" thickBot="1" x14ac:dyDescent="0.25">
      <c r="A139" s="23"/>
      <c r="B139" s="36"/>
      <c r="C139" s="384"/>
      <c r="D139" s="17" t="s">
        <v>35</v>
      </c>
      <c r="E139" s="66"/>
      <c r="F139" s="66"/>
      <c r="G139" s="66"/>
      <c r="H139" s="66"/>
      <c r="I139" s="66"/>
      <c r="J139" s="24"/>
      <c r="K139" s="25"/>
      <c r="L139" s="82"/>
      <c r="M139" s="93"/>
    </row>
    <row r="140" spans="1:13" ht="13.5" customHeight="1" outlineLevel="1" x14ac:dyDescent="0.2">
      <c r="A140" s="160">
        <f>A137+1</f>
        <v>96</v>
      </c>
      <c r="B140" s="224" t="s">
        <v>7</v>
      </c>
      <c r="C140" s="385" t="s">
        <v>332</v>
      </c>
      <c r="D140" s="229" t="s">
        <v>173</v>
      </c>
      <c r="E140" s="162">
        <f t="shared" si="15"/>
        <v>0</v>
      </c>
      <c r="F140" s="163">
        <f t="shared" si="1"/>
        <v>0</v>
      </c>
      <c r="G140" s="163">
        <f t="shared" si="2"/>
        <v>0</v>
      </c>
      <c r="H140" s="163">
        <f t="shared" si="3"/>
        <v>0</v>
      </c>
      <c r="I140" s="163">
        <f t="shared" si="4"/>
        <v>0</v>
      </c>
      <c r="J140" s="164" t="s">
        <v>26</v>
      </c>
      <c r="K140" s="186">
        <v>0.72</v>
      </c>
      <c r="L140" s="228"/>
      <c r="M140" s="230" t="s">
        <v>146</v>
      </c>
    </row>
    <row r="141" spans="1:13" ht="13.5" customHeight="1" outlineLevel="1" x14ac:dyDescent="0.2">
      <c r="A141" s="160">
        <f>A140+1</f>
        <v>97</v>
      </c>
      <c r="B141" s="224" t="s">
        <v>7</v>
      </c>
      <c r="C141" s="385"/>
      <c r="D141" s="229" t="s">
        <v>501</v>
      </c>
      <c r="E141" s="162">
        <f t="shared" si="15"/>
        <v>0</v>
      </c>
      <c r="F141" s="163">
        <f t="shared" si="1"/>
        <v>0</v>
      </c>
      <c r="G141" s="163">
        <f t="shared" si="2"/>
        <v>0</v>
      </c>
      <c r="H141" s="163">
        <f t="shared" si="3"/>
        <v>0</v>
      </c>
      <c r="I141" s="163">
        <f t="shared" si="4"/>
        <v>0</v>
      </c>
      <c r="J141" s="164" t="s">
        <v>26</v>
      </c>
      <c r="K141" s="186">
        <v>1.3</v>
      </c>
      <c r="L141" s="228"/>
      <c r="M141" s="230" t="s">
        <v>146</v>
      </c>
    </row>
    <row r="142" spans="1:13" ht="13.5" customHeight="1" outlineLevel="1" x14ac:dyDescent="0.2">
      <c r="A142" s="160">
        <f t="shared" ref="A142:A143" si="28">A141+1</f>
        <v>98</v>
      </c>
      <c r="B142" s="232" t="s">
        <v>42</v>
      </c>
      <c r="C142" s="385"/>
      <c r="D142" s="229" t="s">
        <v>529</v>
      </c>
      <c r="E142" s="162">
        <f t="shared" si="15"/>
        <v>0</v>
      </c>
      <c r="F142" s="163">
        <f t="shared" si="1"/>
        <v>0</v>
      </c>
      <c r="G142" s="163">
        <f t="shared" si="2"/>
        <v>0</v>
      </c>
      <c r="H142" s="163">
        <f t="shared" si="3"/>
        <v>0</v>
      </c>
      <c r="I142" s="163">
        <f t="shared" si="4"/>
        <v>0</v>
      </c>
      <c r="J142" s="164" t="s">
        <v>26</v>
      </c>
      <c r="K142" s="186">
        <v>0.63</v>
      </c>
      <c r="L142" s="228"/>
      <c r="M142" s="230"/>
    </row>
    <row r="143" spans="1:13" s="26" customFormat="1" ht="13.5" customHeight="1" outlineLevel="1" thickBot="1" x14ac:dyDescent="0.25">
      <c r="A143" s="160">
        <f t="shared" si="28"/>
        <v>99</v>
      </c>
      <c r="B143" s="224" t="s">
        <v>7</v>
      </c>
      <c r="C143" s="385" t="s">
        <v>48</v>
      </c>
      <c r="D143" s="229" t="s">
        <v>172</v>
      </c>
      <c r="E143" s="162">
        <f t="shared" si="15"/>
        <v>0</v>
      </c>
      <c r="F143" s="163">
        <f t="shared" si="1"/>
        <v>0</v>
      </c>
      <c r="G143" s="163">
        <f t="shared" si="2"/>
        <v>0</v>
      </c>
      <c r="H143" s="163">
        <f t="shared" si="3"/>
        <v>0</v>
      </c>
      <c r="I143" s="163">
        <f t="shared" si="4"/>
        <v>0</v>
      </c>
      <c r="J143" s="164" t="s">
        <v>26</v>
      </c>
      <c r="K143" s="186">
        <v>0.5</v>
      </c>
      <c r="L143" s="228"/>
      <c r="M143" s="231"/>
    </row>
    <row r="144" spans="1:13" s="26" customFormat="1" ht="14.25" customHeight="1" outlineLevel="1" thickBot="1" x14ac:dyDescent="0.25">
      <c r="A144" s="23"/>
      <c r="B144" s="36"/>
      <c r="C144" s="384"/>
      <c r="D144" s="17" t="s">
        <v>36</v>
      </c>
      <c r="E144" s="66"/>
      <c r="F144" s="66"/>
      <c r="G144" s="66"/>
      <c r="H144" s="66"/>
      <c r="I144" s="66"/>
      <c r="J144" s="24"/>
      <c r="K144" s="25"/>
      <c r="L144" s="82"/>
      <c r="M144" s="93"/>
    </row>
    <row r="145" spans="1:13" s="32" customFormat="1" ht="14.25" customHeight="1" outlineLevel="1" x14ac:dyDescent="0.25">
      <c r="A145" s="313">
        <f>A143+1</f>
        <v>100</v>
      </c>
      <c r="B145" s="50" t="s">
        <v>42</v>
      </c>
      <c r="C145" s="398"/>
      <c r="D145" s="523" t="s">
        <v>654</v>
      </c>
      <c r="E145" s="65">
        <f t="shared" si="15"/>
        <v>0</v>
      </c>
      <c r="F145" s="65">
        <f t="shared" si="1"/>
        <v>0</v>
      </c>
      <c r="G145" s="65">
        <f t="shared" si="2"/>
        <v>0</v>
      </c>
      <c r="H145" s="65">
        <f t="shared" si="3"/>
        <v>0</v>
      </c>
      <c r="I145" s="65">
        <f t="shared" si="4"/>
        <v>0</v>
      </c>
      <c r="J145" s="474" t="s">
        <v>26</v>
      </c>
      <c r="K145" s="377">
        <v>0.79</v>
      </c>
      <c r="L145" s="378"/>
      <c r="M145" s="524" t="s">
        <v>146</v>
      </c>
    </row>
    <row r="146" spans="1:13" s="32" customFormat="1" ht="14.25" customHeight="1" outlineLevel="1" x14ac:dyDescent="0.25">
      <c r="A146" s="313">
        <f t="shared" ref="A146:A149" si="29">A145+1</f>
        <v>101</v>
      </c>
      <c r="B146" s="373" t="s">
        <v>7</v>
      </c>
      <c r="C146" s="398" t="s">
        <v>268</v>
      </c>
      <c r="D146" s="523" t="s">
        <v>626</v>
      </c>
      <c r="E146" s="65">
        <f t="shared" si="15"/>
        <v>0</v>
      </c>
      <c r="F146" s="65">
        <f t="shared" si="1"/>
        <v>0</v>
      </c>
      <c r="G146" s="65">
        <f t="shared" si="2"/>
        <v>0</v>
      </c>
      <c r="H146" s="65">
        <f t="shared" si="3"/>
        <v>0</v>
      </c>
      <c r="I146" s="65">
        <f t="shared" si="4"/>
        <v>0</v>
      </c>
      <c r="J146" s="474" t="s">
        <v>26</v>
      </c>
      <c r="K146" s="377">
        <v>0.57999999999999996</v>
      </c>
      <c r="L146" s="378"/>
      <c r="M146" s="525"/>
    </row>
    <row r="147" spans="1:13" s="2" customFormat="1" ht="14.25" customHeight="1" outlineLevel="1" x14ac:dyDescent="0.25">
      <c r="A147" s="313">
        <f t="shared" si="29"/>
        <v>102</v>
      </c>
      <c r="B147" s="373" t="s">
        <v>7</v>
      </c>
      <c r="C147" s="488" t="s">
        <v>49</v>
      </c>
      <c r="D147" s="526" t="s">
        <v>625</v>
      </c>
      <c r="E147" s="65">
        <f t="shared" si="15"/>
        <v>0</v>
      </c>
      <c r="F147" s="329">
        <f t="shared" si="1"/>
        <v>0</v>
      </c>
      <c r="G147" s="329">
        <f t="shared" si="2"/>
        <v>0</v>
      </c>
      <c r="H147" s="65">
        <f t="shared" ref="H147:H149" si="30">ROUND(K147*0.9,6)*L147</f>
        <v>0</v>
      </c>
      <c r="I147" s="329">
        <f t="shared" si="4"/>
        <v>0</v>
      </c>
      <c r="J147" s="330" t="s">
        <v>26</v>
      </c>
      <c r="K147" s="331">
        <v>0.63</v>
      </c>
      <c r="L147" s="319"/>
      <c r="M147" s="522"/>
    </row>
    <row r="148" spans="1:13" s="2" customFormat="1" ht="14.25" customHeight="1" outlineLevel="1" x14ac:dyDescent="0.25">
      <c r="A148" s="313">
        <f t="shared" si="29"/>
        <v>103</v>
      </c>
      <c r="B148" s="527" t="s">
        <v>7</v>
      </c>
      <c r="C148" s="488" t="s">
        <v>48</v>
      </c>
      <c r="D148" s="526" t="s">
        <v>500</v>
      </c>
      <c r="E148" s="65">
        <f t="shared" si="15"/>
        <v>0</v>
      </c>
      <c r="F148" s="329">
        <f t="shared" si="1"/>
        <v>0</v>
      </c>
      <c r="G148" s="329">
        <f t="shared" si="2"/>
        <v>0</v>
      </c>
      <c r="H148" s="65">
        <f t="shared" si="30"/>
        <v>0</v>
      </c>
      <c r="I148" s="329">
        <f t="shared" si="4"/>
        <v>0</v>
      </c>
      <c r="J148" s="330" t="s">
        <v>26</v>
      </c>
      <c r="K148" s="331">
        <v>0.57999999999999996</v>
      </c>
      <c r="L148" s="319"/>
      <c r="M148" s="522"/>
    </row>
    <row r="149" spans="1:13" s="2" customFormat="1" ht="14.25" customHeight="1" outlineLevel="1" thickBot="1" x14ac:dyDescent="0.3">
      <c r="A149" s="313">
        <f t="shared" si="29"/>
        <v>104</v>
      </c>
      <c r="B149" s="527" t="s">
        <v>7</v>
      </c>
      <c r="C149" s="488"/>
      <c r="D149" s="526" t="s">
        <v>627</v>
      </c>
      <c r="E149" s="65">
        <f t="shared" si="15"/>
        <v>0</v>
      </c>
      <c r="F149" s="329">
        <f t="shared" si="1"/>
        <v>0</v>
      </c>
      <c r="G149" s="329">
        <f t="shared" si="2"/>
        <v>0</v>
      </c>
      <c r="H149" s="65">
        <f t="shared" si="30"/>
        <v>0</v>
      </c>
      <c r="I149" s="329">
        <f t="shared" si="4"/>
        <v>0</v>
      </c>
      <c r="J149" s="330" t="s">
        <v>26</v>
      </c>
      <c r="K149" s="331">
        <v>0.62</v>
      </c>
      <c r="L149" s="319"/>
      <c r="M149" s="522" t="s">
        <v>146</v>
      </c>
    </row>
    <row r="150" spans="1:13" s="26" customFormat="1" ht="14.25" customHeight="1" outlineLevel="1" thickBot="1" x14ac:dyDescent="0.25">
      <c r="A150" s="23"/>
      <c r="B150" s="36"/>
      <c r="C150" s="384"/>
      <c r="D150" s="17" t="s">
        <v>37</v>
      </c>
      <c r="E150" s="66"/>
      <c r="F150" s="66"/>
      <c r="G150" s="66"/>
      <c r="H150" s="66"/>
      <c r="I150" s="66"/>
      <c r="J150" s="24"/>
      <c r="K150" s="25"/>
      <c r="L150" s="82"/>
      <c r="M150" s="93"/>
    </row>
    <row r="151" spans="1:13" s="26" customFormat="1" ht="14.25" customHeight="1" outlineLevel="1" x14ac:dyDescent="0.25">
      <c r="A151" s="160">
        <f>A148+1</f>
        <v>104</v>
      </c>
      <c r="B151" s="224" t="s">
        <v>7</v>
      </c>
      <c r="C151" s="381" t="s">
        <v>45</v>
      </c>
      <c r="D151" s="169" t="s">
        <v>496</v>
      </c>
      <c r="E151" s="162">
        <f t="shared" si="15"/>
        <v>0</v>
      </c>
      <c r="F151" s="163">
        <f t="shared" si="1"/>
        <v>0</v>
      </c>
      <c r="G151" s="163">
        <f t="shared" si="2"/>
        <v>0</v>
      </c>
      <c r="H151" s="163">
        <f t="shared" si="3"/>
        <v>0</v>
      </c>
      <c r="I151" s="163">
        <f t="shared" si="4"/>
        <v>0</v>
      </c>
      <c r="J151" s="164" t="s">
        <v>26</v>
      </c>
      <c r="K151" s="186">
        <v>0.57999999999999996</v>
      </c>
      <c r="L151" s="166"/>
      <c r="M151" s="223"/>
    </row>
    <row r="152" spans="1:13" s="26" customFormat="1" ht="14.25" customHeight="1" outlineLevel="1" x14ac:dyDescent="0.25">
      <c r="A152" s="160">
        <f t="shared" ref="A152:A155" si="31">A151+1</f>
        <v>105</v>
      </c>
      <c r="B152" s="161" t="s">
        <v>42</v>
      </c>
      <c r="C152" s="381"/>
      <c r="D152" s="227" t="s">
        <v>655</v>
      </c>
      <c r="E152" s="162">
        <f t="shared" si="15"/>
        <v>0</v>
      </c>
      <c r="F152" s="163">
        <f t="shared" si="1"/>
        <v>0</v>
      </c>
      <c r="G152" s="163">
        <f t="shared" si="2"/>
        <v>0</v>
      </c>
      <c r="H152" s="163">
        <f t="shared" si="3"/>
        <v>0</v>
      </c>
      <c r="I152" s="163">
        <f t="shared" si="4"/>
        <v>0</v>
      </c>
      <c r="J152" s="164" t="s">
        <v>26</v>
      </c>
      <c r="K152" s="165">
        <v>0.77</v>
      </c>
      <c r="L152" s="166"/>
      <c r="M152" s="192"/>
    </row>
    <row r="153" spans="1:13" s="2" customFormat="1" ht="14.25" customHeight="1" outlineLevel="1" x14ac:dyDescent="0.25">
      <c r="A153" s="160">
        <f t="shared" si="31"/>
        <v>106</v>
      </c>
      <c r="B153" s="161" t="s">
        <v>42</v>
      </c>
      <c r="C153" s="381" t="s">
        <v>49</v>
      </c>
      <c r="D153" s="227" t="s">
        <v>498</v>
      </c>
      <c r="E153" s="162">
        <f t="shared" si="15"/>
        <v>0</v>
      </c>
      <c r="F153" s="163">
        <f t="shared" si="1"/>
        <v>0</v>
      </c>
      <c r="G153" s="163">
        <f t="shared" si="2"/>
        <v>0</v>
      </c>
      <c r="H153" s="163">
        <f t="shared" si="3"/>
        <v>0</v>
      </c>
      <c r="I153" s="163">
        <f t="shared" si="4"/>
        <v>0</v>
      </c>
      <c r="J153" s="164" t="s">
        <v>26</v>
      </c>
      <c r="K153" s="165">
        <v>0.73</v>
      </c>
      <c r="L153" s="166"/>
      <c r="M153" s="192"/>
    </row>
    <row r="154" spans="1:13" s="2" customFormat="1" ht="14.25" customHeight="1" outlineLevel="1" x14ac:dyDescent="0.25">
      <c r="A154" s="160">
        <f t="shared" si="31"/>
        <v>107</v>
      </c>
      <c r="B154" s="224" t="s">
        <v>7</v>
      </c>
      <c r="C154" s="381"/>
      <c r="D154" s="227" t="s">
        <v>497</v>
      </c>
      <c r="E154" s="162">
        <f t="shared" si="15"/>
        <v>0</v>
      </c>
      <c r="F154" s="163">
        <f t="shared" si="1"/>
        <v>0</v>
      </c>
      <c r="G154" s="163">
        <f t="shared" si="2"/>
        <v>0</v>
      </c>
      <c r="H154" s="163">
        <f t="shared" si="3"/>
        <v>0</v>
      </c>
      <c r="I154" s="163">
        <f t="shared" si="4"/>
        <v>0</v>
      </c>
      <c r="J154" s="164" t="s">
        <v>26</v>
      </c>
      <c r="K154" s="186">
        <v>0.72</v>
      </c>
      <c r="L154" s="166"/>
      <c r="M154" s="223" t="s">
        <v>146</v>
      </c>
    </row>
    <row r="155" spans="1:13" s="9" customFormat="1" ht="16.5" outlineLevel="1" thickBot="1" x14ac:dyDescent="0.3">
      <c r="A155" s="160">
        <f t="shared" si="31"/>
        <v>108</v>
      </c>
      <c r="B155" s="232" t="s">
        <v>42</v>
      </c>
      <c r="C155" s="381" t="s">
        <v>353</v>
      </c>
      <c r="D155" s="214" t="s">
        <v>499</v>
      </c>
      <c r="E155" s="162">
        <f t="shared" si="15"/>
        <v>0</v>
      </c>
      <c r="F155" s="163">
        <f t="shared" si="1"/>
        <v>0</v>
      </c>
      <c r="G155" s="163">
        <f t="shared" si="2"/>
        <v>0</v>
      </c>
      <c r="H155" s="163">
        <f t="shared" si="3"/>
        <v>0</v>
      </c>
      <c r="I155" s="163">
        <f t="shared" si="4"/>
        <v>0</v>
      </c>
      <c r="J155" s="164" t="s">
        <v>26</v>
      </c>
      <c r="K155" s="186">
        <v>0.73</v>
      </c>
      <c r="L155" s="166"/>
      <c r="M155" s="223"/>
    </row>
    <row r="156" spans="1:13" s="4" customFormat="1" ht="14.25" customHeight="1" outlineLevel="1" thickBot="1" x14ac:dyDescent="0.25">
      <c r="A156" s="23"/>
      <c r="B156" s="36"/>
      <c r="C156" s="384"/>
      <c r="D156" s="17" t="s">
        <v>502</v>
      </c>
      <c r="E156" s="66"/>
      <c r="F156" s="66"/>
      <c r="G156" s="66"/>
      <c r="H156" s="66"/>
      <c r="I156" s="66"/>
      <c r="J156" s="24"/>
      <c r="K156" s="25"/>
      <c r="L156" s="82"/>
      <c r="M156" s="93"/>
    </row>
    <row r="157" spans="1:13" s="4" customFormat="1" ht="14.25" customHeight="1" outlineLevel="1" x14ac:dyDescent="0.25">
      <c r="A157" s="313">
        <f>A155+1</f>
        <v>109</v>
      </c>
      <c r="B157" s="314" t="s">
        <v>7</v>
      </c>
      <c r="C157" s="436"/>
      <c r="D157" s="523" t="s">
        <v>503</v>
      </c>
      <c r="E157" s="65">
        <f t="shared" si="15"/>
        <v>0</v>
      </c>
      <c r="F157" s="65">
        <f t="shared" si="1"/>
        <v>0</v>
      </c>
      <c r="G157" s="65">
        <f t="shared" si="2"/>
        <v>0</v>
      </c>
      <c r="H157" s="65">
        <f t="shared" si="3"/>
        <v>0</v>
      </c>
      <c r="I157" s="65">
        <f t="shared" si="4"/>
        <v>0</v>
      </c>
      <c r="J157" s="474" t="s">
        <v>26</v>
      </c>
      <c r="K157" s="440">
        <v>0.57999999999999996</v>
      </c>
      <c r="L157" s="515"/>
      <c r="M157" s="441"/>
    </row>
    <row r="158" spans="1:13" s="4" customFormat="1" ht="14.25" customHeight="1" outlineLevel="1" x14ac:dyDescent="0.25">
      <c r="A158" s="313">
        <f t="shared" ref="A158" si="32">A157+1</f>
        <v>110</v>
      </c>
      <c r="B158" s="473" t="s">
        <v>7</v>
      </c>
      <c r="C158" s="400"/>
      <c r="D158" s="523" t="s">
        <v>609</v>
      </c>
      <c r="E158" s="48">
        <f t="shared" si="15"/>
        <v>0</v>
      </c>
      <c r="F158" s="48">
        <f t="shared" si="1"/>
        <v>0</v>
      </c>
      <c r="G158" s="48">
        <f t="shared" si="2"/>
        <v>0</v>
      </c>
      <c r="H158" s="48">
        <f t="shared" si="3"/>
        <v>0</v>
      </c>
      <c r="I158" s="48">
        <f t="shared" si="4"/>
        <v>0</v>
      </c>
      <c r="J158" s="474" t="s">
        <v>26</v>
      </c>
      <c r="K158" s="318">
        <v>0.72</v>
      </c>
      <c r="L158" s="319"/>
      <c r="M158" s="359" t="s">
        <v>146</v>
      </c>
    </row>
    <row r="159" spans="1:13" s="4" customFormat="1" ht="14.25" customHeight="1" outlineLevel="1" x14ac:dyDescent="0.25">
      <c r="A159" s="313">
        <f>A158+1</f>
        <v>111</v>
      </c>
      <c r="B159" s="323" t="s">
        <v>42</v>
      </c>
      <c r="C159" s="398" t="s">
        <v>51</v>
      </c>
      <c r="D159" s="523" t="s">
        <v>175</v>
      </c>
      <c r="E159" s="65">
        <f t="shared" si="15"/>
        <v>0</v>
      </c>
      <c r="F159" s="65">
        <f t="shared" si="1"/>
        <v>0</v>
      </c>
      <c r="G159" s="65">
        <f t="shared" si="2"/>
        <v>0</v>
      </c>
      <c r="H159" s="65">
        <f t="shared" si="3"/>
        <v>0</v>
      </c>
      <c r="I159" s="65">
        <f t="shared" si="4"/>
        <v>0</v>
      </c>
      <c r="J159" s="474" t="s">
        <v>26</v>
      </c>
      <c r="K159" s="377">
        <v>0.73</v>
      </c>
      <c r="L159" s="378"/>
      <c r="M159" s="443"/>
    </row>
    <row r="160" spans="1:13" s="4" customFormat="1" ht="14.25" customHeight="1" outlineLevel="1" x14ac:dyDescent="0.25">
      <c r="A160" s="313">
        <f>A159+1</f>
        <v>112</v>
      </c>
      <c r="B160" s="473" t="s">
        <v>7</v>
      </c>
      <c r="C160" s="400" t="s">
        <v>268</v>
      </c>
      <c r="D160" s="39" t="s">
        <v>504</v>
      </c>
      <c r="E160" s="48">
        <f t="shared" si="15"/>
        <v>0</v>
      </c>
      <c r="F160" s="48">
        <f t="shared" si="1"/>
        <v>0</v>
      </c>
      <c r="G160" s="48">
        <f t="shared" si="2"/>
        <v>0</v>
      </c>
      <c r="H160" s="48">
        <f t="shared" si="3"/>
        <v>0</v>
      </c>
      <c r="I160" s="48">
        <f t="shared" si="4"/>
        <v>0</v>
      </c>
      <c r="J160" s="20" t="s">
        <v>26</v>
      </c>
      <c r="K160" s="318">
        <v>0.72</v>
      </c>
      <c r="L160" s="319"/>
      <c r="M160" s="359" t="s">
        <v>146</v>
      </c>
    </row>
    <row r="161" spans="1:13" s="4" customFormat="1" ht="14.25" customHeight="1" outlineLevel="1" x14ac:dyDescent="0.25">
      <c r="A161" s="313">
        <f t="shared" ref="A161:A165" si="33">A160+1</f>
        <v>113</v>
      </c>
      <c r="B161" s="473" t="s">
        <v>7</v>
      </c>
      <c r="C161" s="398"/>
      <c r="D161" s="39" t="s">
        <v>679</v>
      </c>
      <c r="E161" s="48">
        <f t="shared" si="15"/>
        <v>0</v>
      </c>
      <c r="F161" s="48">
        <f t="shared" si="1"/>
        <v>0</v>
      </c>
      <c r="G161" s="48">
        <f t="shared" si="2"/>
        <v>0</v>
      </c>
      <c r="H161" s="48">
        <f t="shared" si="3"/>
        <v>0</v>
      </c>
      <c r="I161" s="48">
        <f t="shared" si="4"/>
        <v>0</v>
      </c>
      <c r="J161" s="20" t="s">
        <v>26</v>
      </c>
      <c r="K161" s="377">
        <v>1.08</v>
      </c>
      <c r="L161" s="378"/>
      <c r="M161" s="359" t="s">
        <v>146</v>
      </c>
    </row>
    <row r="162" spans="1:13" s="4" customFormat="1" ht="14.25" customHeight="1" outlineLevel="1" x14ac:dyDescent="0.25">
      <c r="A162" s="313">
        <f t="shared" si="33"/>
        <v>114</v>
      </c>
      <c r="B162" s="473" t="s">
        <v>7</v>
      </c>
      <c r="C162" s="400"/>
      <c r="D162" s="39" t="s">
        <v>176</v>
      </c>
      <c r="E162" s="48">
        <f t="shared" si="15"/>
        <v>0</v>
      </c>
      <c r="F162" s="48">
        <f t="shared" si="1"/>
        <v>0</v>
      </c>
      <c r="G162" s="48">
        <f t="shared" si="2"/>
        <v>0</v>
      </c>
      <c r="H162" s="48">
        <f t="shared" si="3"/>
        <v>0</v>
      </c>
      <c r="I162" s="48">
        <f t="shared" si="4"/>
        <v>0</v>
      </c>
      <c r="J162" s="20" t="s">
        <v>26</v>
      </c>
      <c r="K162" s="318">
        <v>0.86</v>
      </c>
      <c r="L162" s="319"/>
      <c r="M162" s="379"/>
    </row>
    <row r="163" spans="1:13" s="4" customFormat="1" ht="14.25" customHeight="1" outlineLevel="1" x14ac:dyDescent="0.25">
      <c r="A163" s="313">
        <f t="shared" si="33"/>
        <v>115</v>
      </c>
      <c r="B163" s="473" t="s">
        <v>7</v>
      </c>
      <c r="C163" s="400"/>
      <c r="D163" s="39" t="s">
        <v>659</v>
      </c>
      <c r="E163" s="48">
        <f t="shared" si="15"/>
        <v>0</v>
      </c>
      <c r="F163" s="48">
        <f t="shared" si="1"/>
        <v>0</v>
      </c>
      <c r="G163" s="48">
        <f t="shared" si="2"/>
        <v>0</v>
      </c>
      <c r="H163" s="48">
        <f t="shared" si="3"/>
        <v>0</v>
      </c>
      <c r="I163" s="48">
        <f t="shared" si="4"/>
        <v>0</v>
      </c>
      <c r="J163" s="20" t="s">
        <v>26</v>
      </c>
      <c r="K163" s="318">
        <v>0.62</v>
      </c>
      <c r="L163" s="319"/>
      <c r="M163" s="379" t="s">
        <v>146</v>
      </c>
    </row>
    <row r="164" spans="1:13" s="4" customFormat="1" ht="14.25" customHeight="1" outlineLevel="1" x14ac:dyDescent="0.25">
      <c r="A164" s="313">
        <f t="shared" si="33"/>
        <v>116</v>
      </c>
      <c r="B164" s="473" t="s">
        <v>7</v>
      </c>
      <c r="C164" s="400"/>
      <c r="D164" s="39" t="s">
        <v>177</v>
      </c>
      <c r="E164" s="48">
        <f t="shared" si="15"/>
        <v>0</v>
      </c>
      <c r="F164" s="48">
        <f t="shared" si="1"/>
        <v>0</v>
      </c>
      <c r="G164" s="48">
        <f t="shared" si="2"/>
        <v>0</v>
      </c>
      <c r="H164" s="48">
        <f t="shared" si="3"/>
        <v>0</v>
      </c>
      <c r="I164" s="48">
        <f t="shared" si="4"/>
        <v>0</v>
      </c>
      <c r="J164" s="20" t="s">
        <v>26</v>
      </c>
      <c r="K164" s="318">
        <v>0.49</v>
      </c>
      <c r="L164" s="319"/>
      <c r="M164" s="379"/>
    </row>
    <row r="165" spans="1:13" s="4" customFormat="1" ht="14.25" customHeight="1" outlineLevel="1" x14ac:dyDescent="0.25">
      <c r="A165" s="313">
        <f t="shared" si="33"/>
        <v>117</v>
      </c>
      <c r="B165" s="473" t="s">
        <v>7</v>
      </c>
      <c r="C165" s="400" t="s">
        <v>51</v>
      </c>
      <c r="D165" s="39" t="s">
        <v>352</v>
      </c>
      <c r="E165" s="48">
        <f t="shared" si="15"/>
        <v>0</v>
      </c>
      <c r="F165" s="48">
        <f t="shared" si="1"/>
        <v>0</v>
      </c>
      <c r="G165" s="48">
        <f t="shared" si="2"/>
        <v>0</v>
      </c>
      <c r="H165" s="48">
        <f t="shared" si="3"/>
        <v>0</v>
      </c>
      <c r="I165" s="48">
        <f t="shared" si="4"/>
        <v>0</v>
      </c>
      <c r="J165" s="20" t="s">
        <v>26</v>
      </c>
      <c r="K165" s="318">
        <v>0.72</v>
      </c>
      <c r="L165" s="319"/>
      <c r="M165" s="379" t="s">
        <v>146</v>
      </c>
    </row>
    <row r="166" spans="1:13" s="4" customFormat="1" ht="14.25" customHeight="1" outlineLevel="1" x14ac:dyDescent="0.25">
      <c r="A166" s="51">
        <f t="shared" ref="A166:A167" si="34">A165+1</f>
        <v>118</v>
      </c>
      <c r="B166" s="473" t="s">
        <v>7</v>
      </c>
      <c r="C166" s="400"/>
      <c r="D166" s="39" t="s">
        <v>178</v>
      </c>
      <c r="E166" s="48">
        <f t="shared" si="15"/>
        <v>0</v>
      </c>
      <c r="F166" s="48">
        <f t="shared" si="1"/>
        <v>0</v>
      </c>
      <c r="G166" s="48">
        <f t="shared" si="2"/>
        <v>0</v>
      </c>
      <c r="H166" s="48">
        <f t="shared" si="3"/>
        <v>0</v>
      </c>
      <c r="I166" s="48">
        <f t="shared" si="4"/>
        <v>0</v>
      </c>
      <c r="J166" s="20" t="s">
        <v>26</v>
      </c>
      <c r="K166" s="318">
        <v>1.0900000000000001</v>
      </c>
      <c r="L166" s="319"/>
      <c r="M166" s="379"/>
    </row>
    <row r="167" spans="1:13" s="4" customFormat="1" ht="14.25" customHeight="1" outlineLevel="1" x14ac:dyDescent="0.25">
      <c r="A167" s="51">
        <f t="shared" si="34"/>
        <v>119</v>
      </c>
      <c r="B167" s="373" t="s">
        <v>7</v>
      </c>
      <c r="C167" s="398" t="s">
        <v>49</v>
      </c>
      <c r="D167" s="39" t="s">
        <v>179</v>
      </c>
      <c r="E167" s="48">
        <f t="shared" si="15"/>
        <v>0</v>
      </c>
      <c r="F167" s="48">
        <f t="shared" si="1"/>
        <v>0</v>
      </c>
      <c r="G167" s="48">
        <f t="shared" si="2"/>
        <v>0</v>
      </c>
      <c r="H167" s="48">
        <f t="shared" si="3"/>
        <v>0</v>
      </c>
      <c r="I167" s="48">
        <f t="shared" si="4"/>
        <v>0</v>
      </c>
      <c r="J167" s="20" t="s">
        <v>26</v>
      </c>
      <c r="K167" s="318">
        <v>0.74</v>
      </c>
      <c r="L167" s="319"/>
      <c r="M167" s="379"/>
    </row>
    <row r="168" spans="1:13" s="4" customFormat="1" ht="15" customHeight="1" outlineLevel="1" thickBot="1" x14ac:dyDescent="0.3">
      <c r="A168" s="51">
        <f t="shared" ref="A168" si="35">A167+1</f>
        <v>120</v>
      </c>
      <c r="B168" s="71" t="s">
        <v>42</v>
      </c>
      <c r="C168" s="398" t="s">
        <v>49</v>
      </c>
      <c r="D168" s="437" t="s">
        <v>174</v>
      </c>
      <c r="E168" s="48">
        <f t="shared" si="15"/>
        <v>0</v>
      </c>
      <c r="F168" s="65">
        <f t="shared" si="1"/>
        <v>0</v>
      </c>
      <c r="G168" s="65">
        <f t="shared" si="2"/>
        <v>0</v>
      </c>
      <c r="H168" s="65">
        <f t="shared" si="3"/>
        <v>0</v>
      </c>
      <c r="I168" s="65">
        <f t="shared" si="4"/>
        <v>0</v>
      </c>
      <c r="J168" s="474" t="s">
        <v>26</v>
      </c>
      <c r="K168" s="377">
        <v>0.73</v>
      </c>
      <c r="L168" s="378"/>
      <c r="M168" s="528"/>
    </row>
    <row r="169" spans="1:13" s="4" customFormat="1" ht="15" customHeight="1" outlineLevel="1" thickBot="1" x14ac:dyDescent="0.3">
      <c r="A169" s="10"/>
      <c r="B169" s="70"/>
      <c r="C169" s="383"/>
      <c r="D169" s="53" t="s">
        <v>20</v>
      </c>
      <c r="E169" s="63"/>
      <c r="F169" s="63"/>
      <c r="G169" s="63"/>
      <c r="H169" s="63"/>
      <c r="I169" s="63"/>
      <c r="J169" s="56"/>
      <c r="K169" s="57"/>
      <c r="L169" s="81"/>
      <c r="M169" s="92"/>
    </row>
    <row r="170" spans="1:13" ht="15" customHeight="1" outlineLevel="1" x14ac:dyDescent="0.25">
      <c r="A170" s="160">
        <f>A168+1</f>
        <v>121</v>
      </c>
      <c r="B170" s="220" t="s">
        <v>42</v>
      </c>
      <c r="C170" s="380" t="s">
        <v>50</v>
      </c>
      <c r="D170" s="169" t="s">
        <v>258</v>
      </c>
      <c r="E170" s="162">
        <f t="shared" si="15"/>
        <v>0</v>
      </c>
      <c r="F170" s="162">
        <f t="shared" si="1"/>
        <v>0</v>
      </c>
      <c r="G170" s="162">
        <f t="shared" si="2"/>
        <v>0</v>
      </c>
      <c r="H170" s="162">
        <f t="shared" si="3"/>
        <v>0</v>
      </c>
      <c r="I170" s="162">
        <f t="shared" si="4"/>
        <v>0</v>
      </c>
      <c r="J170" s="170" t="s">
        <v>26</v>
      </c>
      <c r="K170" s="171">
        <v>0.72</v>
      </c>
      <c r="L170" s="172"/>
      <c r="M170" s="182"/>
    </row>
    <row r="171" spans="1:13" ht="15" customHeight="1" outlineLevel="1" x14ac:dyDescent="0.25">
      <c r="A171" s="160">
        <f>A170+1</f>
        <v>122</v>
      </c>
      <c r="B171" s="237" t="s">
        <v>7</v>
      </c>
      <c r="C171" s="381" t="s">
        <v>54</v>
      </c>
      <c r="D171" s="205" t="s">
        <v>180</v>
      </c>
      <c r="E171" s="162">
        <f t="shared" si="15"/>
        <v>0</v>
      </c>
      <c r="F171" s="163">
        <f t="shared" si="1"/>
        <v>0</v>
      </c>
      <c r="G171" s="163">
        <f t="shared" si="2"/>
        <v>0</v>
      </c>
      <c r="H171" s="163">
        <f t="shared" si="3"/>
        <v>0</v>
      </c>
      <c r="I171" s="163">
        <f t="shared" si="4"/>
        <v>0</v>
      </c>
      <c r="J171" s="191" t="s">
        <v>26</v>
      </c>
      <c r="K171" s="165">
        <v>1.02</v>
      </c>
      <c r="L171" s="166"/>
      <c r="M171" s="192"/>
    </row>
    <row r="172" spans="1:13" s="9" customFormat="1" ht="15" customHeight="1" outlineLevel="1" x14ac:dyDescent="0.25">
      <c r="A172" s="160">
        <f t="shared" ref="A172:A181" si="36">A171+1</f>
        <v>123</v>
      </c>
      <c r="B172" s="237" t="s">
        <v>7</v>
      </c>
      <c r="C172" s="381" t="s">
        <v>54</v>
      </c>
      <c r="D172" s="205" t="s">
        <v>505</v>
      </c>
      <c r="E172" s="162">
        <f t="shared" si="15"/>
        <v>0</v>
      </c>
      <c r="F172" s="163">
        <f t="shared" si="1"/>
        <v>0</v>
      </c>
      <c r="G172" s="163">
        <f t="shared" si="2"/>
        <v>0</v>
      </c>
      <c r="H172" s="163">
        <f t="shared" si="3"/>
        <v>0</v>
      </c>
      <c r="I172" s="163">
        <f t="shared" si="4"/>
        <v>0</v>
      </c>
      <c r="J172" s="191" t="s">
        <v>26</v>
      </c>
      <c r="K172" s="165">
        <v>0.65</v>
      </c>
      <c r="L172" s="166"/>
      <c r="M172" s="206"/>
    </row>
    <row r="173" spans="1:13" s="9" customFormat="1" ht="15" customHeight="1" outlineLevel="1" x14ac:dyDescent="0.25">
      <c r="A173" s="160">
        <f t="shared" si="36"/>
        <v>124</v>
      </c>
      <c r="B173" s="161" t="s">
        <v>42</v>
      </c>
      <c r="C173" s="381" t="s">
        <v>48</v>
      </c>
      <c r="D173" s="205" t="s">
        <v>280</v>
      </c>
      <c r="E173" s="162">
        <f t="shared" si="15"/>
        <v>0</v>
      </c>
      <c r="F173" s="163">
        <f t="shared" si="1"/>
        <v>0</v>
      </c>
      <c r="G173" s="163">
        <f t="shared" si="2"/>
        <v>0</v>
      </c>
      <c r="H173" s="163">
        <f t="shared" si="3"/>
        <v>0</v>
      </c>
      <c r="I173" s="163">
        <f t="shared" si="4"/>
        <v>0</v>
      </c>
      <c r="J173" s="164" t="s">
        <v>26</v>
      </c>
      <c r="K173" s="165">
        <v>0.75</v>
      </c>
      <c r="L173" s="166"/>
      <c r="M173" s="192"/>
    </row>
    <row r="174" spans="1:13" s="4" customFormat="1" ht="15" customHeight="1" outlineLevel="1" x14ac:dyDescent="0.25">
      <c r="A174" s="160">
        <f t="shared" si="36"/>
        <v>125</v>
      </c>
      <c r="B174" s="161" t="s">
        <v>42</v>
      </c>
      <c r="C174" s="381" t="s">
        <v>48</v>
      </c>
      <c r="D174" s="205" t="s">
        <v>530</v>
      </c>
      <c r="E174" s="162">
        <f t="shared" si="15"/>
        <v>0</v>
      </c>
      <c r="F174" s="163">
        <f t="shared" si="1"/>
        <v>0</v>
      </c>
      <c r="G174" s="163">
        <f t="shared" si="2"/>
        <v>0</v>
      </c>
      <c r="H174" s="163">
        <f t="shared" si="3"/>
        <v>0</v>
      </c>
      <c r="I174" s="163">
        <f t="shared" si="4"/>
        <v>0</v>
      </c>
      <c r="J174" s="457" t="s">
        <v>279</v>
      </c>
      <c r="K174" s="165">
        <v>1.26</v>
      </c>
      <c r="L174" s="166"/>
      <c r="M174" s="192"/>
    </row>
    <row r="175" spans="1:13" s="4" customFormat="1" ht="15" customHeight="1" outlineLevel="1" x14ac:dyDescent="0.25">
      <c r="A175" s="160">
        <f t="shared" si="36"/>
        <v>126</v>
      </c>
      <c r="B175" s="189" t="s">
        <v>7</v>
      </c>
      <c r="C175" s="381" t="s">
        <v>268</v>
      </c>
      <c r="D175" s="205" t="s">
        <v>449</v>
      </c>
      <c r="E175" s="162">
        <f t="shared" si="15"/>
        <v>0</v>
      </c>
      <c r="F175" s="163">
        <f t="shared" si="1"/>
        <v>0</v>
      </c>
      <c r="G175" s="163">
        <f t="shared" si="2"/>
        <v>0</v>
      </c>
      <c r="H175" s="163">
        <f t="shared" si="3"/>
        <v>0</v>
      </c>
      <c r="I175" s="163">
        <f t="shared" si="4"/>
        <v>0</v>
      </c>
      <c r="J175" s="164" t="s">
        <v>26</v>
      </c>
      <c r="K175" s="165">
        <v>0.94</v>
      </c>
      <c r="L175" s="166"/>
      <c r="M175" s="206"/>
    </row>
    <row r="176" spans="1:13" s="4" customFormat="1" ht="15" customHeight="1" outlineLevel="1" x14ac:dyDescent="0.25">
      <c r="A176" s="160">
        <f t="shared" si="36"/>
        <v>127</v>
      </c>
      <c r="B176" s="189" t="s">
        <v>7</v>
      </c>
      <c r="C176" s="381" t="s">
        <v>48</v>
      </c>
      <c r="D176" s="238" t="s">
        <v>354</v>
      </c>
      <c r="E176" s="162">
        <f t="shared" si="15"/>
        <v>0</v>
      </c>
      <c r="F176" s="163">
        <f t="shared" si="1"/>
        <v>0</v>
      </c>
      <c r="G176" s="163">
        <f t="shared" si="2"/>
        <v>0</v>
      </c>
      <c r="H176" s="163">
        <f t="shared" si="3"/>
        <v>0</v>
      </c>
      <c r="I176" s="163">
        <f t="shared" si="4"/>
        <v>0</v>
      </c>
      <c r="J176" s="413" t="s">
        <v>279</v>
      </c>
      <c r="K176" s="165">
        <v>1.1499999999999999</v>
      </c>
      <c r="L176" s="166"/>
      <c r="M176" s="206"/>
    </row>
    <row r="177" spans="1:13" s="4" customFormat="1" ht="15" customHeight="1" outlineLevel="1" x14ac:dyDescent="0.25">
      <c r="A177" s="160">
        <f t="shared" si="36"/>
        <v>128</v>
      </c>
      <c r="B177" s="161" t="s">
        <v>42</v>
      </c>
      <c r="C177" s="381" t="s">
        <v>45</v>
      </c>
      <c r="D177" s="238" t="s">
        <v>79</v>
      </c>
      <c r="E177" s="162">
        <f t="shared" si="15"/>
        <v>0</v>
      </c>
      <c r="F177" s="163">
        <f t="shared" si="1"/>
        <v>0</v>
      </c>
      <c r="G177" s="163">
        <f t="shared" si="2"/>
        <v>0</v>
      </c>
      <c r="H177" s="163">
        <f t="shared" si="3"/>
        <v>0</v>
      </c>
      <c r="I177" s="163">
        <f t="shared" si="4"/>
        <v>0</v>
      </c>
      <c r="J177" s="164" t="s">
        <v>26</v>
      </c>
      <c r="K177" s="165">
        <v>1.02</v>
      </c>
      <c r="L177" s="166"/>
      <c r="M177" s="192"/>
    </row>
    <row r="178" spans="1:13" s="4" customFormat="1" ht="15" customHeight="1" outlineLevel="1" x14ac:dyDescent="0.25">
      <c r="A178" s="160">
        <f t="shared" si="36"/>
        <v>129</v>
      </c>
      <c r="B178" s="189" t="s">
        <v>7</v>
      </c>
      <c r="C178" s="381" t="s">
        <v>268</v>
      </c>
      <c r="D178" s="238" t="s">
        <v>506</v>
      </c>
      <c r="E178" s="162">
        <f t="shared" si="15"/>
        <v>0</v>
      </c>
      <c r="F178" s="163">
        <f t="shared" si="1"/>
        <v>0</v>
      </c>
      <c r="G178" s="163">
        <f t="shared" si="2"/>
        <v>0</v>
      </c>
      <c r="H178" s="163">
        <f t="shared" si="3"/>
        <v>0</v>
      </c>
      <c r="I178" s="163">
        <f t="shared" si="4"/>
        <v>0</v>
      </c>
      <c r="J178" s="413" t="s">
        <v>279</v>
      </c>
      <c r="K178" s="165">
        <v>1.1499999999999999</v>
      </c>
      <c r="L178" s="166"/>
      <c r="M178" s="206" t="s">
        <v>146</v>
      </c>
    </row>
    <row r="179" spans="1:13" s="4" customFormat="1" ht="15" customHeight="1" outlineLevel="1" x14ac:dyDescent="0.25">
      <c r="A179" s="160">
        <f t="shared" si="36"/>
        <v>130</v>
      </c>
      <c r="B179" s="240" t="s">
        <v>7</v>
      </c>
      <c r="C179" s="387" t="s">
        <v>48</v>
      </c>
      <c r="D179" s="239" t="s">
        <v>355</v>
      </c>
      <c r="E179" s="162">
        <f t="shared" si="15"/>
        <v>0</v>
      </c>
      <c r="F179" s="163">
        <f>ROUND(K179*0.83,6)*L179</f>
        <v>0</v>
      </c>
      <c r="G179" s="163">
        <f>ROUND(K179*0.85,6)*L179</f>
        <v>0</v>
      </c>
      <c r="H179" s="163">
        <f>ROUND(K179*0.9,6)*L179</f>
        <v>0</v>
      </c>
      <c r="I179" s="163">
        <f>K179*L179</f>
        <v>0</v>
      </c>
      <c r="J179" s="413" t="s">
        <v>279</v>
      </c>
      <c r="K179" s="165">
        <v>1.1499999999999999</v>
      </c>
      <c r="L179" s="166"/>
      <c r="M179" s="206"/>
    </row>
    <row r="180" spans="1:13" s="4" customFormat="1" ht="15" customHeight="1" outlineLevel="1" x14ac:dyDescent="0.25">
      <c r="A180" s="160">
        <f t="shared" si="36"/>
        <v>131</v>
      </c>
      <c r="B180" s="161" t="s">
        <v>42</v>
      </c>
      <c r="C180" s="387" t="s">
        <v>403</v>
      </c>
      <c r="D180" s="239" t="s">
        <v>181</v>
      </c>
      <c r="E180" s="162">
        <f t="shared" si="15"/>
        <v>0</v>
      </c>
      <c r="F180" s="163">
        <f>ROUND(K180*0.83,6)*L180</f>
        <v>0</v>
      </c>
      <c r="G180" s="163">
        <f>ROUND(K180*0.85,6)*L180</f>
        <v>0</v>
      </c>
      <c r="H180" s="163">
        <f>ROUND(K180*0.9,6)*L180</f>
        <v>0</v>
      </c>
      <c r="I180" s="163">
        <f>K180*L180</f>
        <v>0</v>
      </c>
      <c r="J180" s="164" t="s">
        <v>26</v>
      </c>
      <c r="K180" s="165">
        <v>0.62</v>
      </c>
      <c r="L180" s="166"/>
      <c r="M180" s="206"/>
    </row>
    <row r="181" spans="1:13" s="4" customFormat="1" ht="15" customHeight="1" outlineLevel="1" x14ac:dyDescent="0.25">
      <c r="A181" s="160">
        <f t="shared" si="36"/>
        <v>132</v>
      </c>
      <c r="B181" s="189" t="s">
        <v>7</v>
      </c>
      <c r="C181" s="387" t="s">
        <v>48</v>
      </c>
      <c r="D181" s="205" t="s">
        <v>182</v>
      </c>
      <c r="E181" s="162">
        <f t="shared" si="15"/>
        <v>0</v>
      </c>
      <c r="F181" s="163">
        <f t="shared" si="1"/>
        <v>0</v>
      </c>
      <c r="G181" s="163">
        <f t="shared" si="2"/>
        <v>0</v>
      </c>
      <c r="H181" s="163">
        <f t="shared" si="3"/>
        <v>0</v>
      </c>
      <c r="I181" s="163">
        <f t="shared" si="4"/>
        <v>0</v>
      </c>
      <c r="J181" s="164" t="s">
        <v>26</v>
      </c>
      <c r="K181" s="165">
        <v>1.01</v>
      </c>
      <c r="L181" s="166"/>
      <c r="M181" s="206"/>
    </row>
    <row r="182" spans="1:13" s="4" customFormat="1" ht="15" customHeight="1" outlineLevel="1" x14ac:dyDescent="0.25">
      <c r="A182" s="160">
        <f t="shared" ref="A182:A192" si="37">A181+1</f>
        <v>133</v>
      </c>
      <c r="B182" s="189" t="s">
        <v>7</v>
      </c>
      <c r="C182" s="387" t="s">
        <v>48</v>
      </c>
      <c r="D182" s="205" t="s">
        <v>510</v>
      </c>
      <c r="E182" s="162">
        <f t="shared" si="15"/>
        <v>0</v>
      </c>
      <c r="F182" s="163">
        <f t="shared" si="1"/>
        <v>0</v>
      </c>
      <c r="G182" s="163">
        <f t="shared" si="2"/>
        <v>0</v>
      </c>
      <c r="H182" s="163">
        <f t="shared" si="3"/>
        <v>0</v>
      </c>
      <c r="I182" s="163">
        <f t="shared" si="4"/>
        <v>0</v>
      </c>
      <c r="J182" s="164" t="s">
        <v>26</v>
      </c>
      <c r="K182" s="165">
        <v>0.94</v>
      </c>
      <c r="L182" s="166"/>
      <c r="M182" s="206" t="s">
        <v>146</v>
      </c>
    </row>
    <row r="183" spans="1:13" s="4" customFormat="1" ht="15" customHeight="1" outlineLevel="1" x14ac:dyDescent="0.25">
      <c r="A183" s="160">
        <f t="shared" si="37"/>
        <v>134</v>
      </c>
      <c r="B183" s="189" t="s">
        <v>7</v>
      </c>
      <c r="C183" s="387" t="s">
        <v>48</v>
      </c>
      <c r="D183" s="205" t="s">
        <v>511</v>
      </c>
      <c r="E183" s="162">
        <f t="shared" si="15"/>
        <v>0</v>
      </c>
      <c r="F183" s="163">
        <f t="shared" si="1"/>
        <v>0</v>
      </c>
      <c r="G183" s="163">
        <f t="shared" si="2"/>
        <v>0</v>
      </c>
      <c r="H183" s="163">
        <f t="shared" si="3"/>
        <v>0</v>
      </c>
      <c r="I183" s="163">
        <f t="shared" si="4"/>
        <v>0</v>
      </c>
      <c r="J183" s="164" t="s">
        <v>26</v>
      </c>
      <c r="K183" s="165">
        <v>0.94</v>
      </c>
      <c r="L183" s="166"/>
      <c r="M183" s="206" t="s">
        <v>146</v>
      </c>
    </row>
    <row r="184" spans="1:13" s="4" customFormat="1" ht="15" customHeight="1" outlineLevel="1" x14ac:dyDescent="0.25">
      <c r="A184" s="160">
        <f t="shared" si="37"/>
        <v>135</v>
      </c>
      <c r="B184" s="189" t="s">
        <v>7</v>
      </c>
      <c r="C184" s="387" t="s">
        <v>48</v>
      </c>
      <c r="D184" s="238" t="s">
        <v>356</v>
      </c>
      <c r="E184" s="162">
        <f t="shared" si="15"/>
        <v>0</v>
      </c>
      <c r="F184" s="163">
        <f t="shared" si="1"/>
        <v>0</v>
      </c>
      <c r="G184" s="163">
        <f t="shared" si="2"/>
        <v>0</v>
      </c>
      <c r="H184" s="163">
        <f t="shared" si="3"/>
        <v>0</v>
      </c>
      <c r="I184" s="163">
        <f t="shared" si="4"/>
        <v>0</v>
      </c>
      <c r="J184" s="164" t="s">
        <v>26</v>
      </c>
      <c r="K184" s="165">
        <v>0.91</v>
      </c>
      <c r="L184" s="166"/>
      <c r="M184" s="206"/>
    </row>
    <row r="185" spans="1:13" s="4" customFormat="1" ht="15" customHeight="1" outlineLevel="1" x14ac:dyDescent="0.25">
      <c r="A185" s="160">
        <f t="shared" si="37"/>
        <v>136</v>
      </c>
      <c r="B185" s="189" t="s">
        <v>7</v>
      </c>
      <c r="C185" s="381" t="s">
        <v>48</v>
      </c>
      <c r="D185" s="238" t="s">
        <v>418</v>
      </c>
      <c r="E185" s="162">
        <f t="shared" si="15"/>
        <v>0</v>
      </c>
      <c r="F185" s="163">
        <f t="shared" si="1"/>
        <v>0</v>
      </c>
      <c r="G185" s="163">
        <f t="shared" si="2"/>
        <v>0</v>
      </c>
      <c r="H185" s="163">
        <f t="shared" si="3"/>
        <v>0</v>
      </c>
      <c r="I185" s="163">
        <f t="shared" si="4"/>
        <v>0</v>
      </c>
      <c r="J185" s="164" t="s">
        <v>26</v>
      </c>
      <c r="K185" s="165">
        <v>0.94</v>
      </c>
      <c r="L185" s="166"/>
      <c r="M185" s="206"/>
    </row>
    <row r="186" spans="1:13" s="4" customFormat="1" ht="15" customHeight="1" outlineLevel="1" x14ac:dyDescent="0.25">
      <c r="A186" s="160">
        <f t="shared" si="37"/>
        <v>137</v>
      </c>
      <c r="B186" s="189" t="s">
        <v>7</v>
      </c>
      <c r="C186" s="381" t="s">
        <v>48</v>
      </c>
      <c r="D186" s="238" t="s">
        <v>183</v>
      </c>
      <c r="E186" s="162">
        <f t="shared" si="15"/>
        <v>0</v>
      </c>
      <c r="F186" s="163">
        <f t="shared" si="1"/>
        <v>0</v>
      </c>
      <c r="G186" s="163">
        <f t="shared" si="2"/>
        <v>0</v>
      </c>
      <c r="H186" s="163">
        <f t="shared" si="3"/>
        <v>0</v>
      </c>
      <c r="I186" s="163">
        <f t="shared" si="4"/>
        <v>0</v>
      </c>
      <c r="J186" s="164" t="s">
        <v>26</v>
      </c>
      <c r="K186" s="165">
        <v>1.01</v>
      </c>
      <c r="L186" s="166"/>
      <c r="M186" s="206"/>
    </row>
    <row r="187" spans="1:13" s="4" customFormat="1" ht="15" customHeight="1" outlineLevel="1" x14ac:dyDescent="0.25">
      <c r="A187" s="160">
        <f t="shared" si="37"/>
        <v>138</v>
      </c>
      <c r="B187" s="161" t="s">
        <v>42</v>
      </c>
      <c r="C187" s="381" t="s">
        <v>53</v>
      </c>
      <c r="D187" s="205" t="s">
        <v>78</v>
      </c>
      <c r="E187" s="162">
        <f t="shared" si="15"/>
        <v>0</v>
      </c>
      <c r="F187" s="163">
        <f t="shared" si="1"/>
        <v>0</v>
      </c>
      <c r="G187" s="163">
        <f t="shared" si="2"/>
        <v>0</v>
      </c>
      <c r="H187" s="163">
        <f t="shared" si="3"/>
        <v>0</v>
      </c>
      <c r="I187" s="163">
        <f t="shared" si="4"/>
        <v>0</v>
      </c>
      <c r="J187" s="164" t="s">
        <v>26</v>
      </c>
      <c r="K187" s="165">
        <v>0.92</v>
      </c>
      <c r="L187" s="166"/>
      <c r="M187" s="192"/>
    </row>
    <row r="188" spans="1:13" s="4" customFormat="1" ht="15" customHeight="1" outlineLevel="1" x14ac:dyDescent="0.25">
      <c r="A188" s="160">
        <f t="shared" si="37"/>
        <v>139</v>
      </c>
      <c r="B188" s="161" t="s">
        <v>42</v>
      </c>
      <c r="C188" s="381" t="s">
        <v>53</v>
      </c>
      <c r="D188" s="205" t="s">
        <v>415</v>
      </c>
      <c r="E188" s="162">
        <f t="shared" si="15"/>
        <v>0</v>
      </c>
      <c r="F188" s="163">
        <f t="shared" si="1"/>
        <v>0</v>
      </c>
      <c r="G188" s="163">
        <f t="shared" si="2"/>
        <v>0</v>
      </c>
      <c r="H188" s="163">
        <f t="shared" si="3"/>
        <v>0</v>
      </c>
      <c r="I188" s="163">
        <f t="shared" si="4"/>
        <v>0</v>
      </c>
      <c r="J188" s="164" t="s">
        <v>26</v>
      </c>
      <c r="K188" s="165">
        <v>1</v>
      </c>
      <c r="L188" s="166"/>
      <c r="M188" s="192"/>
    </row>
    <row r="189" spans="1:13" s="4" customFormat="1" ht="15" customHeight="1" outlineLevel="1" x14ac:dyDescent="0.25">
      <c r="A189" s="160">
        <f t="shared" si="37"/>
        <v>140</v>
      </c>
      <c r="B189" s="189" t="s">
        <v>7</v>
      </c>
      <c r="C189" s="381" t="s">
        <v>48</v>
      </c>
      <c r="D189" s="190" t="s">
        <v>357</v>
      </c>
      <c r="E189" s="162">
        <f t="shared" si="15"/>
        <v>0</v>
      </c>
      <c r="F189" s="163">
        <f t="shared" si="1"/>
        <v>0</v>
      </c>
      <c r="G189" s="163">
        <f t="shared" si="2"/>
        <v>0</v>
      </c>
      <c r="H189" s="163">
        <f t="shared" si="3"/>
        <v>0</v>
      </c>
      <c r="I189" s="163">
        <f t="shared" si="4"/>
        <v>0</v>
      </c>
      <c r="J189" s="164" t="s">
        <v>26</v>
      </c>
      <c r="K189" s="165">
        <v>0.84</v>
      </c>
      <c r="L189" s="166"/>
      <c r="M189" s="206"/>
    </row>
    <row r="190" spans="1:13" s="4" customFormat="1" ht="15" customHeight="1" outlineLevel="1" x14ac:dyDescent="0.25">
      <c r="A190" s="160">
        <f t="shared" si="37"/>
        <v>141</v>
      </c>
      <c r="B190" s="189" t="s">
        <v>7</v>
      </c>
      <c r="C190" s="381" t="s">
        <v>48</v>
      </c>
      <c r="D190" s="190" t="s">
        <v>507</v>
      </c>
      <c r="E190" s="162">
        <f t="shared" si="15"/>
        <v>0</v>
      </c>
      <c r="F190" s="163">
        <f t="shared" si="1"/>
        <v>0</v>
      </c>
      <c r="G190" s="163">
        <f t="shared" si="2"/>
        <v>0</v>
      </c>
      <c r="H190" s="163">
        <f t="shared" si="3"/>
        <v>0</v>
      </c>
      <c r="I190" s="163">
        <f t="shared" si="4"/>
        <v>0</v>
      </c>
      <c r="J190" s="164" t="s">
        <v>26</v>
      </c>
      <c r="K190" s="165">
        <v>0.94</v>
      </c>
      <c r="L190" s="166"/>
      <c r="M190" s="206" t="s">
        <v>146</v>
      </c>
    </row>
    <row r="191" spans="1:13" s="4" customFormat="1" ht="15" customHeight="1" outlineLevel="1" x14ac:dyDescent="0.25">
      <c r="A191" s="160">
        <f t="shared" si="37"/>
        <v>142</v>
      </c>
      <c r="B191" s="189" t="s">
        <v>7</v>
      </c>
      <c r="C191" s="381" t="s">
        <v>49</v>
      </c>
      <c r="D191" s="190" t="s">
        <v>185</v>
      </c>
      <c r="E191" s="162">
        <f t="shared" si="15"/>
        <v>0</v>
      </c>
      <c r="F191" s="163">
        <f t="shared" si="1"/>
        <v>0</v>
      </c>
      <c r="G191" s="163">
        <f t="shared" si="2"/>
        <v>0</v>
      </c>
      <c r="H191" s="163">
        <f t="shared" si="3"/>
        <v>0</v>
      </c>
      <c r="I191" s="163">
        <f t="shared" si="4"/>
        <v>0</v>
      </c>
      <c r="J191" s="164" t="s">
        <v>26</v>
      </c>
      <c r="K191" s="165">
        <v>0.61</v>
      </c>
      <c r="L191" s="166"/>
      <c r="M191" s="206"/>
    </row>
    <row r="192" spans="1:13" s="4" customFormat="1" ht="15" customHeight="1" outlineLevel="1" x14ac:dyDescent="0.25">
      <c r="A192" s="160">
        <f t="shared" si="37"/>
        <v>143</v>
      </c>
      <c r="B192" s="189" t="s">
        <v>7</v>
      </c>
      <c r="C192" s="381" t="s">
        <v>48</v>
      </c>
      <c r="D192" s="190" t="s">
        <v>186</v>
      </c>
      <c r="E192" s="162">
        <f t="shared" si="15"/>
        <v>0</v>
      </c>
      <c r="F192" s="163">
        <f t="shared" si="1"/>
        <v>0</v>
      </c>
      <c r="G192" s="163">
        <f t="shared" si="2"/>
        <v>0</v>
      </c>
      <c r="H192" s="163">
        <f t="shared" si="3"/>
        <v>0</v>
      </c>
      <c r="I192" s="163">
        <f t="shared" si="4"/>
        <v>0</v>
      </c>
      <c r="J192" s="164" t="s">
        <v>26</v>
      </c>
      <c r="K192" s="165">
        <v>0.61</v>
      </c>
      <c r="L192" s="166"/>
      <c r="M192" s="206"/>
    </row>
    <row r="193" spans="1:13" s="4" customFormat="1" ht="15" customHeight="1" outlineLevel="1" x14ac:dyDescent="0.25">
      <c r="A193" s="160">
        <f t="shared" ref="A193:A205" si="38">A192+1</f>
        <v>144</v>
      </c>
      <c r="B193" s="189" t="s">
        <v>7</v>
      </c>
      <c r="C193" s="381"/>
      <c r="D193" s="190" t="s">
        <v>463</v>
      </c>
      <c r="E193" s="162">
        <f t="shared" si="15"/>
        <v>0</v>
      </c>
      <c r="F193" s="163">
        <f t="shared" si="1"/>
        <v>0</v>
      </c>
      <c r="G193" s="163">
        <f t="shared" si="2"/>
        <v>0</v>
      </c>
      <c r="H193" s="163">
        <f t="shared" si="3"/>
        <v>0</v>
      </c>
      <c r="I193" s="163">
        <f t="shared" si="4"/>
        <v>0</v>
      </c>
      <c r="J193" s="164" t="s">
        <v>26</v>
      </c>
      <c r="K193" s="165">
        <v>0.68</v>
      </c>
      <c r="L193" s="166"/>
      <c r="M193" s="206"/>
    </row>
    <row r="194" spans="1:13" s="4" customFormat="1" ht="15" customHeight="1" outlineLevel="1" x14ac:dyDescent="0.25">
      <c r="A194" s="160">
        <f t="shared" si="38"/>
        <v>145</v>
      </c>
      <c r="B194" s="189" t="s">
        <v>7</v>
      </c>
      <c r="C194" s="381" t="s">
        <v>268</v>
      </c>
      <c r="D194" s="190" t="s">
        <v>508</v>
      </c>
      <c r="E194" s="162">
        <f t="shared" si="15"/>
        <v>0</v>
      </c>
      <c r="F194" s="163">
        <f t="shared" si="1"/>
        <v>0</v>
      </c>
      <c r="G194" s="163">
        <f t="shared" si="2"/>
        <v>0</v>
      </c>
      <c r="H194" s="163">
        <f t="shared" si="3"/>
        <v>0</v>
      </c>
      <c r="I194" s="163">
        <f t="shared" si="4"/>
        <v>0</v>
      </c>
      <c r="J194" s="164" t="s">
        <v>26</v>
      </c>
      <c r="K194" s="165">
        <v>1.1499999999999999</v>
      </c>
      <c r="L194" s="166"/>
      <c r="M194" s="206" t="s">
        <v>146</v>
      </c>
    </row>
    <row r="195" spans="1:13" s="4" customFormat="1" ht="15" customHeight="1" outlineLevel="1" x14ac:dyDescent="0.25">
      <c r="A195" s="160">
        <f t="shared" si="38"/>
        <v>146</v>
      </c>
      <c r="B195" s="161" t="s">
        <v>42</v>
      </c>
      <c r="C195" s="381" t="s">
        <v>48</v>
      </c>
      <c r="D195" s="190" t="s">
        <v>252</v>
      </c>
      <c r="E195" s="162">
        <f t="shared" si="15"/>
        <v>0</v>
      </c>
      <c r="F195" s="163">
        <f t="shared" si="1"/>
        <v>0</v>
      </c>
      <c r="G195" s="163">
        <f t="shared" si="2"/>
        <v>0</v>
      </c>
      <c r="H195" s="163">
        <f t="shared" si="3"/>
        <v>0</v>
      </c>
      <c r="I195" s="163">
        <f t="shared" si="4"/>
        <v>0</v>
      </c>
      <c r="J195" s="164" t="s">
        <v>26</v>
      </c>
      <c r="K195" s="165">
        <v>1.02</v>
      </c>
      <c r="L195" s="166"/>
      <c r="M195" s="192"/>
    </row>
    <row r="196" spans="1:13" s="4" customFormat="1" ht="15" customHeight="1" outlineLevel="1" x14ac:dyDescent="0.25">
      <c r="A196" s="160">
        <f t="shared" si="38"/>
        <v>147</v>
      </c>
      <c r="B196" s="161" t="s">
        <v>42</v>
      </c>
      <c r="C196" s="381" t="s">
        <v>51</v>
      </c>
      <c r="D196" s="241" t="s">
        <v>77</v>
      </c>
      <c r="E196" s="162">
        <f t="shared" si="15"/>
        <v>0</v>
      </c>
      <c r="F196" s="163">
        <f t="shared" si="1"/>
        <v>0</v>
      </c>
      <c r="G196" s="163">
        <f t="shared" si="2"/>
        <v>0</v>
      </c>
      <c r="H196" s="163">
        <f t="shared" si="3"/>
        <v>0</v>
      </c>
      <c r="I196" s="163">
        <f t="shared" si="4"/>
        <v>0</v>
      </c>
      <c r="J196" s="164" t="s">
        <v>26</v>
      </c>
      <c r="K196" s="165">
        <v>0.52</v>
      </c>
      <c r="L196" s="166"/>
      <c r="M196" s="192"/>
    </row>
    <row r="197" spans="1:13" s="4" customFormat="1" ht="15" customHeight="1" outlineLevel="1" x14ac:dyDescent="0.25">
      <c r="A197" s="160">
        <f t="shared" si="38"/>
        <v>148</v>
      </c>
      <c r="B197" s="189" t="s">
        <v>7</v>
      </c>
      <c r="C197" s="381" t="s">
        <v>48</v>
      </c>
      <c r="D197" s="242" t="s">
        <v>419</v>
      </c>
      <c r="E197" s="162">
        <f t="shared" si="15"/>
        <v>0</v>
      </c>
      <c r="F197" s="163">
        <f t="shared" si="1"/>
        <v>0</v>
      </c>
      <c r="G197" s="163">
        <f t="shared" si="2"/>
        <v>0</v>
      </c>
      <c r="H197" s="163">
        <f t="shared" si="3"/>
        <v>0</v>
      </c>
      <c r="I197" s="163">
        <f t="shared" si="4"/>
        <v>0</v>
      </c>
      <c r="J197" s="164" t="s">
        <v>26</v>
      </c>
      <c r="K197" s="165">
        <v>0.94</v>
      </c>
      <c r="L197" s="166"/>
      <c r="M197" s="206"/>
    </row>
    <row r="198" spans="1:13" s="4" customFormat="1" ht="15" customHeight="1" outlineLevel="1" x14ac:dyDescent="0.25">
      <c r="A198" s="160">
        <f t="shared" si="38"/>
        <v>149</v>
      </c>
      <c r="B198" s="189" t="s">
        <v>7</v>
      </c>
      <c r="C198" s="381" t="s">
        <v>48</v>
      </c>
      <c r="D198" s="242" t="s">
        <v>60</v>
      </c>
      <c r="E198" s="162">
        <f t="shared" si="15"/>
        <v>0</v>
      </c>
      <c r="F198" s="163">
        <f t="shared" si="1"/>
        <v>0</v>
      </c>
      <c r="G198" s="163">
        <f t="shared" si="2"/>
        <v>0</v>
      </c>
      <c r="H198" s="163">
        <f t="shared" si="3"/>
        <v>0</v>
      </c>
      <c r="I198" s="163">
        <f t="shared" si="4"/>
        <v>0</v>
      </c>
      <c r="J198" s="164" t="s">
        <v>26</v>
      </c>
      <c r="K198" s="165">
        <v>1.02</v>
      </c>
      <c r="L198" s="166"/>
      <c r="M198" s="206"/>
    </row>
    <row r="199" spans="1:13" s="4" customFormat="1" ht="15" customHeight="1" outlineLevel="1" x14ac:dyDescent="0.25">
      <c r="A199" s="160">
        <f t="shared" si="38"/>
        <v>150</v>
      </c>
      <c r="B199" s="189" t="s">
        <v>7</v>
      </c>
      <c r="C199" s="381" t="s">
        <v>48</v>
      </c>
      <c r="D199" s="242" t="s">
        <v>358</v>
      </c>
      <c r="E199" s="162">
        <f t="shared" si="15"/>
        <v>0</v>
      </c>
      <c r="F199" s="163">
        <f t="shared" si="1"/>
        <v>0</v>
      </c>
      <c r="G199" s="163">
        <f t="shared" si="2"/>
        <v>0</v>
      </c>
      <c r="H199" s="163">
        <f t="shared" si="3"/>
        <v>0</v>
      </c>
      <c r="I199" s="163">
        <f t="shared" si="4"/>
        <v>0</v>
      </c>
      <c r="J199" s="164" t="s">
        <v>26</v>
      </c>
      <c r="K199" s="165">
        <v>0.61</v>
      </c>
      <c r="L199" s="166"/>
      <c r="M199" s="206"/>
    </row>
    <row r="200" spans="1:13" s="4" customFormat="1" ht="15" customHeight="1" outlineLevel="1" x14ac:dyDescent="0.25">
      <c r="A200" s="160">
        <f t="shared" si="38"/>
        <v>151</v>
      </c>
      <c r="B200" s="189" t="s">
        <v>7</v>
      </c>
      <c r="C200" s="381" t="s">
        <v>48</v>
      </c>
      <c r="D200" s="242" t="s">
        <v>509</v>
      </c>
      <c r="E200" s="162">
        <f t="shared" si="15"/>
        <v>0</v>
      </c>
      <c r="F200" s="163">
        <f t="shared" si="1"/>
        <v>0</v>
      </c>
      <c r="G200" s="163">
        <f t="shared" si="2"/>
        <v>0</v>
      </c>
      <c r="H200" s="163">
        <f t="shared" si="3"/>
        <v>0</v>
      </c>
      <c r="I200" s="163">
        <f t="shared" si="4"/>
        <v>0</v>
      </c>
      <c r="J200" s="164" t="s">
        <v>26</v>
      </c>
      <c r="K200" s="165">
        <v>0.94</v>
      </c>
      <c r="L200" s="166"/>
      <c r="M200" s="206" t="s">
        <v>146</v>
      </c>
    </row>
    <row r="201" spans="1:13" s="4" customFormat="1" ht="15" customHeight="1" outlineLevel="1" x14ac:dyDescent="0.25">
      <c r="A201" s="160">
        <f t="shared" si="38"/>
        <v>152</v>
      </c>
      <c r="B201" s="189" t="s">
        <v>7</v>
      </c>
      <c r="C201" s="381" t="s">
        <v>48</v>
      </c>
      <c r="D201" s="242" t="s">
        <v>611</v>
      </c>
      <c r="E201" s="162">
        <f t="shared" si="15"/>
        <v>0</v>
      </c>
      <c r="F201" s="163">
        <f t="shared" si="1"/>
        <v>0</v>
      </c>
      <c r="G201" s="163">
        <f t="shared" si="2"/>
        <v>0</v>
      </c>
      <c r="H201" s="163">
        <f t="shared" si="3"/>
        <v>0</v>
      </c>
      <c r="I201" s="163">
        <f t="shared" si="4"/>
        <v>0</v>
      </c>
      <c r="J201" s="457" t="s">
        <v>279</v>
      </c>
      <c r="K201" s="165">
        <v>1.1499999999999999</v>
      </c>
      <c r="L201" s="166"/>
      <c r="M201" s="206" t="s">
        <v>146</v>
      </c>
    </row>
    <row r="202" spans="1:13" s="4" customFormat="1" ht="15" customHeight="1" outlineLevel="1" x14ac:dyDescent="0.25">
      <c r="A202" s="160">
        <f t="shared" si="38"/>
        <v>153</v>
      </c>
      <c r="B202" s="161" t="s">
        <v>42</v>
      </c>
      <c r="C202" s="381" t="s">
        <v>51</v>
      </c>
      <c r="D202" s="242" t="s">
        <v>80</v>
      </c>
      <c r="E202" s="162">
        <f t="shared" si="15"/>
        <v>0</v>
      </c>
      <c r="F202" s="163">
        <f t="shared" si="1"/>
        <v>0</v>
      </c>
      <c r="G202" s="163">
        <f t="shared" si="2"/>
        <v>0</v>
      </c>
      <c r="H202" s="163">
        <f t="shared" si="3"/>
        <v>0</v>
      </c>
      <c r="I202" s="163">
        <f t="shared" si="4"/>
        <v>0</v>
      </c>
      <c r="J202" s="164" t="s">
        <v>26</v>
      </c>
      <c r="K202" s="165">
        <v>1.1299999999999999</v>
      </c>
      <c r="L202" s="166"/>
      <c r="M202" s="192"/>
    </row>
    <row r="203" spans="1:13" s="4" customFormat="1" ht="15" customHeight="1" outlineLevel="1" x14ac:dyDescent="0.25">
      <c r="A203" s="160">
        <f t="shared" si="38"/>
        <v>154</v>
      </c>
      <c r="B203" s="203" t="s">
        <v>7</v>
      </c>
      <c r="C203" s="380" t="s">
        <v>48</v>
      </c>
      <c r="D203" s="243" t="s">
        <v>184</v>
      </c>
      <c r="E203" s="162">
        <f t="shared" si="15"/>
        <v>0</v>
      </c>
      <c r="F203" s="163">
        <f t="shared" si="1"/>
        <v>0</v>
      </c>
      <c r="G203" s="163">
        <f t="shared" si="2"/>
        <v>0</v>
      </c>
      <c r="H203" s="163">
        <f t="shared" si="3"/>
        <v>0</v>
      </c>
      <c r="I203" s="163">
        <f t="shared" si="4"/>
        <v>0</v>
      </c>
      <c r="J203" s="164" t="s">
        <v>26</v>
      </c>
      <c r="K203" s="186">
        <v>0.88</v>
      </c>
      <c r="L203" s="187"/>
      <c r="M203" s="244" t="s">
        <v>146</v>
      </c>
    </row>
    <row r="204" spans="1:13" s="4" customFormat="1" ht="15" customHeight="1" outlineLevel="1" x14ac:dyDescent="0.25">
      <c r="A204" s="160">
        <f t="shared" si="38"/>
        <v>155</v>
      </c>
      <c r="B204" s="203" t="s">
        <v>7</v>
      </c>
      <c r="C204" s="380" t="s">
        <v>48</v>
      </c>
      <c r="D204" s="243" t="s">
        <v>81</v>
      </c>
      <c r="E204" s="162">
        <f t="shared" si="15"/>
        <v>0</v>
      </c>
      <c r="F204" s="163">
        <f t="shared" si="1"/>
        <v>0</v>
      </c>
      <c r="G204" s="163">
        <f t="shared" si="2"/>
        <v>0</v>
      </c>
      <c r="H204" s="163">
        <f t="shared" si="3"/>
        <v>0</v>
      </c>
      <c r="I204" s="163">
        <f t="shared" si="4"/>
        <v>0</v>
      </c>
      <c r="J204" s="164" t="s">
        <v>26</v>
      </c>
      <c r="K204" s="186">
        <v>0.61</v>
      </c>
      <c r="L204" s="187"/>
      <c r="M204" s="245"/>
    </row>
    <row r="205" spans="1:13" s="2" customFormat="1" ht="13.5" customHeight="1" outlineLevel="1" thickBot="1" x14ac:dyDescent="0.3">
      <c r="A205" s="160">
        <f t="shared" si="38"/>
        <v>156</v>
      </c>
      <c r="B205" s="232" t="s">
        <v>42</v>
      </c>
      <c r="C205" s="386" t="s">
        <v>55</v>
      </c>
      <c r="D205" s="246" t="s">
        <v>359</v>
      </c>
      <c r="E205" s="162">
        <f t="shared" si="15"/>
        <v>0</v>
      </c>
      <c r="F205" s="163">
        <f t="shared" si="1"/>
        <v>0</v>
      </c>
      <c r="G205" s="163">
        <f t="shared" si="2"/>
        <v>0</v>
      </c>
      <c r="H205" s="163">
        <f t="shared" si="3"/>
        <v>0</v>
      </c>
      <c r="I205" s="163">
        <f t="shared" si="4"/>
        <v>0</v>
      </c>
      <c r="J205" s="164" t="s">
        <v>26</v>
      </c>
      <c r="K205" s="186">
        <v>0.72</v>
      </c>
      <c r="L205" s="187"/>
      <c r="M205" s="245"/>
    </row>
    <row r="206" spans="1:13" s="2" customFormat="1" ht="15" customHeight="1" outlineLevel="1" thickBot="1" x14ac:dyDescent="0.3">
      <c r="A206" s="15"/>
      <c r="B206" s="72"/>
      <c r="C206" s="383"/>
      <c r="D206" s="53" t="s">
        <v>14</v>
      </c>
      <c r="E206" s="63"/>
      <c r="F206" s="63"/>
      <c r="G206" s="63"/>
      <c r="H206" s="63"/>
      <c r="I206" s="63"/>
      <c r="J206" s="58"/>
      <c r="K206" s="59"/>
      <c r="L206" s="81"/>
      <c r="M206" s="92"/>
    </row>
    <row r="207" spans="1:13" s="2" customFormat="1" ht="15.75" customHeight="1" outlineLevel="1" thickBot="1" x14ac:dyDescent="0.3">
      <c r="A207" s="16"/>
      <c r="B207" s="36"/>
      <c r="C207" s="388"/>
      <c r="D207" s="17" t="s">
        <v>18</v>
      </c>
      <c r="E207" s="66"/>
      <c r="F207" s="66"/>
      <c r="G207" s="66"/>
      <c r="H207" s="66"/>
      <c r="I207" s="66"/>
      <c r="J207" s="24"/>
      <c r="K207" s="25"/>
      <c r="L207" s="83"/>
      <c r="M207" s="94"/>
    </row>
    <row r="208" spans="1:13" s="2" customFormat="1" ht="15.75" customHeight="1" outlineLevel="1" x14ac:dyDescent="0.25">
      <c r="A208" s="313">
        <f>A205+1</f>
        <v>157</v>
      </c>
      <c r="B208" s="38" t="s">
        <v>42</v>
      </c>
      <c r="C208" s="400"/>
      <c r="D208" s="39" t="s">
        <v>296</v>
      </c>
      <c r="E208" s="65">
        <f t="shared" ref="E208:E232" si="39">ROUND(K208*0.8,6)*L208</f>
        <v>0</v>
      </c>
      <c r="F208" s="48">
        <f t="shared" ref="F208:F326" si="40">ROUND(K208*0.83,6)*L208</f>
        <v>0</v>
      </c>
      <c r="G208" s="48">
        <f t="shared" ref="G208:G326" si="41">ROUND(K208*0.85,6)*L208</f>
        <v>0</v>
      </c>
      <c r="H208" s="48">
        <f t="shared" ref="H208:H326" si="42">ROUND(K208*0.9,6)*L208</f>
        <v>0</v>
      </c>
      <c r="I208" s="48">
        <f t="shared" ref="I208:I326" si="43">K208*L208</f>
        <v>0</v>
      </c>
      <c r="J208" s="20" t="s">
        <v>26</v>
      </c>
      <c r="K208" s="318">
        <v>1.01</v>
      </c>
      <c r="L208" s="319"/>
      <c r="M208" s="320"/>
    </row>
    <row r="209" spans="1:13" s="2" customFormat="1" ht="15.75" customHeight="1" outlineLevel="1" x14ac:dyDescent="0.25">
      <c r="A209" s="313">
        <f t="shared" ref="A209:A232" si="44">A208+1</f>
        <v>158</v>
      </c>
      <c r="B209" s="38" t="s">
        <v>42</v>
      </c>
      <c r="C209" s="400" t="s">
        <v>268</v>
      </c>
      <c r="D209" s="39" t="s">
        <v>295</v>
      </c>
      <c r="E209" s="65">
        <f t="shared" si="39"/>
        <v>0</v>
      </c>
      <c r="F209" s="48">
        <f t="shared" si="40"/>
        <v>0</v>
      </c>
      <c r="G209" s="48">
        <f t="shared" si="41"/>
        <v>0</v>
      </c>
      <c r="H209" s="48">
        <f t="shared" si="42"/>
        <v>0</v>
      </c>
      <c r="I209" s="48">
        <f t="shared" si="43"/>
        <v>0</v>
      </c>
      <c r="J209" s="20" t="s">
        <v>26</v>
      </c>
      <c r="K209" s="318">
        <v>0.79</v>
      </c>
      <c r="L209" s="319"/>
      <c r="M209" s="322" t="s">
        <v>146</v>
      </c>
    </row>
    <row r="210" spans="1:13" s="2" customFormat="1" ht="15.75" customHeight="1" outlineLevel="1" x14ac:dyDescent="0.25">
      <c r="A210" s="313">
        <f t="shared" si="44"/>
        <v>159</v>
      </c>
      <c r="B210" s="473" t="s">
        <v>7</v>
      </c>
      <c r="C210" s="400" t="s">
        <v>49</v>
      </c>
      <c r="D210" s="39" t="s">
        <v>362</v>
      </c>
      <c r="E210" s="65">
        <f t="shared" si="39"/>
        <v>0</v>
      </c>
      <c r="F210" s="48">
        <f t="shared" si="40"/>
        <v>0</v>
      </c>
      <c r="G210" s="48">
        <f t="shared" si="41"/>
        <v>0</v>
      </c>
      <c r="H210" s="48">
        <f t="shared" si="42"/>
        <v>0</v>
      </c>
      <c r="I210" s="48">
        <f t="shared" si="43"/>
        <v>0</v>
      </c>
      <c r="J210" s="20" t="s">
        <v>26</v>
      </c>
      <c r="K210" s="318">
        <v>1.34</v>
      </c>
      <c r="L210" s="319"/>
      <c r="M210" s="322" t="s">
        <v>146</v>
      </c>
    </row>
    <row r="211" spans="1:13" s="2" customFormat="1" ht="15.75" customHeight="1" outlineLevel="1" x14ac:dyDescent="0.25">
      <c r="A211" s="313">
        <f t="shared" si="44"/>
        <v>160</v>
      </c>
      <c r="B211" s="473" t="s">
        <v>7</v>
      </c>
      <c r="C211" s="400"/>
      <c r="D211" s="39" t="s">
        <v>518</v>
      </c>
      <c r="E211" s="65">
        <f t="shared" si="39"/>
        <v>0</v>
      </c>
      <c r="F211" s="48">
        <f t="shared" si="40"/>
        <v>0</v>
      </c>
      <c r="G211" s="48">
        <f t="shared" si="41"/>
        <v>0</v>
      </c>
      <c r="H211" s="48">
        <f t="shared" si="42"/>
        <v>0</v>
      </c>
      <c r="I211" s="48">
        <f t="shared" si="43"/>
        <v>0</v>
      </c>
      <c r="J211" s="20" t="s">
        <v>26</v>
      </c>
      <c r="K211" s="318">
        <v>0.72</v>
      </c>
      <c r="L211" s="319"/>
      <c r="M211" s="322" t="s">
        <v>146</v>
      </c>
    </row>
    <row r="212" spans="1:13" s="2" customFormat="1" ht="15.75" customHeight="1" outlineLevel="1" x14ac:dyDescent="0.25">
      <c r="A212" s="313">
        <f t="shared" si="44"/>
        <v>161</v>
      </c>
      <c r="B212" s="38" t="s">
        <v>42</v>
      </c>
      <c r="C212" s="400"/>
      <c r="D212" s="39" t="s">
        <v>307</v>
      </c>
      <c r="E212" s="65">
        <f t="shared" si="39"/>
        <v>0</v>
      </c>
      <c r="F212" s="48">
        <f t="shared" si="40"/>
        <v>0</v>
      </c>
      <c r="G212" s="48">
        <f t="shared" si="41"/>
        <v>0</v>
      </c>
      <c r="H212" s="48">
        <f t="shared" si="42"/>
        <v>0</v>
      </c>
      <c r="I212" s="48">
        <f t="shared" si="43"/>
        <v>0</v>
      </c>
      <c r="J212" s="20" t="s">
        <v>26</v>
      </c>
      <c r="K212" s="318">
        <v>1.22</v>
      </c>
      <c r="L212" s="319"/>
      <c r="M212" s="322" t="s">
        <v>146</v>
      </c>
    </row>
    <row r="213" spans="1:13" s="2" customFormat="1" ht="15.75" customHeight="1" outlineLevel="1" x14ac:dyDescent="0.25">
      <c r="A213" s="313">
        <f t="shared" si="44"/>
        <v>162</v>
      </c>
      <c r="B213" s="38" t="s">
        <v>42</v>
      </c>
      <c r="C213" s="400"/>
      <c r="D213" s="39" t="s">
        <v>308</v>
      </c>
      <c r="E213" s="65">
        <f t="shared" si="39"/>
        <v>0</v>
      </c>
      <c r="F213" s="48">
        <f t="shared" si="40"/>
        <v>0</v>
      </c>
      <c r="G213" s="48">
        <f t="shared" si="41"/>
        <v>0</v>
      </c>
      <c r="H213" s="48">
        <f t="shared" si="42"/>
        <v>0</v>
      </c>
      <c r="I213" s="48">
        <f t="shared" si="43"/>
        <v>0</v>
      </c>
      <c r="J213" s="20" t="s">
        <v>26</v>
      </c>
      <c r="K213" s="318">
        <v>1.39</v>
      </c>
      <c r="L213" s="319"/>
      <c r="M213" s="322" t="s">
        <v>146</v>
      </c>
    </row>
    <row r="214" spans="1:13" s="22" customFormat="1" ht="15.75" customHeight="1" outlineLevel="1" x14ac:dyDescent="0.25">
      <c r="A214" s="313">
        <f t="shared" si="44"/>
        <v>163</v>
      </c>
      <c r="B214" s="473" t="s">
        <v>7</v>
      </c>
      <c r="C214" s="400" t="s">
        <v>51</v>
      </c>
      <c r="D214" s="529" t="s">
        <v>297</v>
      </c>
      <c r="E214" s="65">
        <f t="shared" si="39"/>
        <v>0</v>
      </c>
      <c r="F214" s="48">
        <f t="shared" si="40"/>
        <v>0</v>
      </c>
      <c r="G214" s="48">
        <f t="shared" si="41"/>
        <v>0</v>
      </c>
      <c r="H214" s="48">
        <f t="shared" si="42"/>
        <v>0</v>
      </c>
      <c r="I214" s="48">
        <f t="shared" si="43"/>
        <v>0</v>
      </c>
      <c r="J214" s="20" t="s">
        <v>26</v>
      </c>
      <c r="K214" s="318">
        <v>0.57999999999999996</v>
      </c>
      <c r="L214" s="319"/>
      <c r="M214" s="320"/>
    </row>
    <row r="215" spans="1:13" s="2" customFormat="1" ht="14.25" customHeight="1" outlineLevel="1" x14ac:dyDescent="0.25">
      <c r="A215" s="313">
        <f t="shared" si="44"/>
        <v>164</v>
      </c>
      <c r="B215" s="473" t="s">
        <v>7</v>
      </c>
      <c r="C215" s="400" t="s">
        <v>51</v>
      </c>
      <c r="D215" s="529" t="s">
        <v>331</v>
      </c>
      <c r="E215" s="65">
        <f t="shared" si="39"/>
        <v>0</v>
      </c>
      <c r="F215" s="48">
        <f t="shared" si="40"/>
        <v>0</v>
      </c>
      <c r="G215" s="48">
        <f t="shared" si="41"/>
        <v>0</v>
      </c>
      <c r="H215" s="48">
        <f t="shared" si="42"/>
        <v>0</v>
      </c>
      <c r="I215" s="48">
        <f t="shared" si="43"/>
        <v>0</v>
      </c>
      <c r="J215" s="20" t="s">
        <v>26</v>
      </c>
      <c r="K215" s="318">
        <v>0.72</v>
      </c>
      <c r="L215" s="319"/>
      <c r="M215" s="322" t="s">
        <v>146</v>
      </c>
    </row>
    <row r="216" spans="1:13" s="2" customFormat="1" ht="15.75" customHeight="1" outlineLevel="1" x14ac:dyDescent="0.25">
      <c r="A216" s="313">
        <f t="shared" si="44"/>
        <v>165</v>
      </c>
      <c r="B216" s="38" t="s">
        <v>42</v>
      </c>
      <c r="C216" s="400" t="s">
        <v>268</v>
      </c>
      <c r="D216" s="530" t="s">
        <v>298</v>
      </c>
      <c r="E216" s="65">
        <f t="shared" si="39"/>
        <v>0</v>
      </c>
      <c r="F216" s="48">
        <f t="shared" si="40"/>
        <v>0</v>
      </c>
      <c r="G216" s="48">
        <f t="shared" si="41"/>
        <v>0</v>
      </c>
      <c r="H216" s="48">
        <f t="shared" si="42"/>
        <v>0</v>
      </c>
      <c r="I216" s="48">
        <f t="shared" si="43"/>
        <v>0</v>
      </c>
      <c r="J216" s="317" t="s">
        <v>26</v>
      </c>
      <c r="K216" s="318">
        <v>1.06</v>
      </c>
      <c r="L216" s="319"/>
      <c r="M216" s="320"/>
    </row>
    <row r="217" spans="1:13" s="2" customFormat="1" ht="15.75" customHeight="1" outlineLevel="1" x14ac:dyDescent="0.25">
      <c r="A217" s="313">
        <f t="shared" si="44"/>
        <v>166</v>
      </c>
      <c r="B217" s="38" t="s">
        <v>42</v>
      </c>
      <c r="C217" s="400" t="s">
        <v>50</v>
      </c>
      <c r="D217" s="498" t="s">
        <v>299</v>
      </c>
      <c r="E217" s="65">
        <f t="shared" si="39"/>
        <v>0</v>
      </c>
      <c r="F217" s="48">
        <f t="shared" si="40"/>
        <v>0</v>
      </c>
      <c r="G217" s="48">
        <f t="shared" si="41"/>
        <v>0</v>
      </c>
      <c r="H217" s="48">
        <f t="shared" si="42"/>
        <v>0</v>
      </c>
      <c r="I217" s="48">
        <f t="shared" si="43"/>
        <v>0</v>
      </c>
      <c r="J217" s="20" t="s">
        <v>26</v>
      </c>
      <c r="K217" s="318">
        <v>1.33</v>
      </c>
      <c r="L217" s="319"/>
      <c r="M217" s="320"/>
    </row>
    <row r="218" spans="1:13" s="2" customFormat="1" ht="15.75" customHeight="1" outlineLevel="1" x14ac:dyDescent="0.25">
      <c r="A218" s="313">
        <f t="shared" si="44"/>
        <v>167</v>
      </c>
      <c r="B218" s="38" t="s">
        <v>42</v>
      </c>
      <c r="C218" s="400" t="s">
        <v>50</v>
      </c>
      <c r="D218" s="498" t="s">
        <v>300</v>
      </c>
      <c r="E218" s="65">
        <f t="shared" si="39"/>
        <v>0</v>
      </c>
      <c r="F218" s="48">
        <f t="shared" si="40"/>
        <v>0</v>
      </c>
      <c r="G218" s="48">
        <f t="shared" si="41"/>
        <v>0</v>
      </c>
      <c r="H218" s="48">
        <f t="shared" si="42"/>
        <v>0</v>
      </c>
      <c r="I218" s="48">
        <f t="shared" si="43"/>
        <v>0</v>
      </c>
      <c r="J218" s="317" t="s">
        <v>26</v>
      </c>
      <c r="K218" s="318">
        <v>0.73</v>
      </c>
      <c r="L218" s="319"/>
      <c r="M218" s="320"/>
    </row>
    <row r="219" spans="1:13" s="2" customFormat="1" ht="15.75" customHeight="1" outlineLevel="1" x14ac:dyDescent="0.25">
      <c r="A219" s="313">
        <f t="shared" si="44"/>
        <v>168</v>
      </c>
      <c r="B219" s="38" t="s">
        <v>42</v>
      </c>
      <c r="C219" s="400"/>
      <c r="D219" s="498" t="s">
        <v>446</v>
      </c>
      <c r="E219" s="65">
        <f t="shared" si="39"/>
        <v>0</v>
      </c>
      <c r="F219" s="48">
        <f t="shared" si="40"/>
        <v>0</v>
      </c>
      <c r="G219" s="48">
        <f t="shared" si="41"/>
        <v>0</v>
      </c>
      <c r="H219" s="48">
        <f t="shared" si="42"/>
        <v>0</v>
      </c>
      <c r="I219" s="48">
        <f t="shared" si="43"/>
        <v>0</v>
      </c>
      <c r="J219" s="317" t="s">
        <v>26</v>
      </c>
      <c r="K219" s="318">
        <v>0.65</v>
      </c>
      <c r="L219" s="319"/>
      <c r="M219" s="320"/>
    </row>
    <row r="220" spans="1:13" s="2" customFormat="1" ht="15.75" customHeight="1" outlineLevel="1" x14ac:dyDescent="0.25">
      <c r="A220" s="313">
        <f t="shared" si="44"/>
        <v>169</v>
      </c>
      <c r="B220" s="473" t="s">
        <v>7</v>
      </c>
      <c r="C220" s="400" t="s">
        <v>48</v>
      </c>
      <c r="D220" s="498" t="s">
        <v>301</v>
      </c>
      <c r="E220" s="65">
        <f t="shared" si="39"/>
        <v>0</v>
      </c>
      <c r="F220" s="48">
        <f t="shared" si="40"/>
        <v>0</v>
      </c>
      <c r="G220" s="48">
        <f t="shared" si="41"/>
        <v>0</v>
      </c>
      <c r="H220" s="48">
        <f t="shared" si="42"/>
        <v>0</v>
      </c>
      <c r="I220" s="48">
        <f t="shared" si="43"/>
        <v>0</v>
      </c>
      <c r="J220" s="20" t="s">
        <v>26</v>
      </c>
      <c r="K220" s="318">
        <v>0.57999999999999996</v>
      </c>
      <c r="L220" s="319"/>
      <c r="M220" s="320"/>
    </row>
    <row r="221" spans="1:13" s="22" customFormat="1" ht="15.75" customHeight="1" outlineLevel="1" x14ac:dyDescent="0.25">
      <c r="A221" s="313">
        <f t="shared" si="44"/>
        <v>170</v>
      </c>
      <c r="B221" s="473" t="s">
        <v>7</v>
      </c>
      <c r="C221" s="400" t="s">
        <v>49</v>
      </c>
      <c r="D221" s="326" t="s">
        <v>302</v>
      </c>
      <c r="E221" s="65">
        <f t="shared" si="39"/>
        <v>0</v>
      </c>
      <c r="F221" s="48">
        <f t="shared" si="40"/>
        <v>0</v>
      </c>
      <c r="G221" s="48">
        <f t="shared" si="41"/>
        <v>0</v>
      </c>
      <c r="H221" s="48">
        <f t="shared" si="42"/>
        <v>0</v>
      </c>
      <c r="I221" s="48">
        <f t="shared" si="43"/>
        <v>0</v>
      </c>
      <c r="J221" s="20" t="s">
        <v>26</v>
      </c>
      <c r="K221" s="318">
        <v>0.74</v>
      </c>
      <c r="L221" s="319"/>
      <c r="M221" s="322" t="s">
        <v>146</v>
      </c>
    </row>
    <row r="222" spans="1:13" s="22" customFormat="1" ht="15.75" customHeight="1" outlineLevel="1" x14ac:dyDescent="0.25">
      <c r="A222" s="313">
        <f t="shared" si="44"/>
        <v>171</v>
      </c>
      <c r="B222" s="473" t="s">
        <v>7</v>
      </c>
      <c r="C222" s="531" t="s">
        <v>268</v>
      </c>
      <c r="D222" s="324" t="s">
        <v>513</v>
      </c>
      <c r="E222" s="65">
        <f t="shared" si="39"/>
        <v>0</v>
      </c>
      <c r="F222" s="48">
        <f t="shared" si="40"/>
        <v>0</v>
      </c>
      <c r="G222" s="48">
        <f t="shared" si="41"/>
        <v>0</v>
      </c>
      <c r="H222" s="48">
        <f t="shared" si="42"/>
        <v>0</v>
      </c>
      <c r="I222" s="48">
        <f t="shared" si="43"/>
        <v>0</v>
      </c>
      <c r="J222" s="20" t="s">
        <v>26</v>
      </c>
      <c r="K222" s="318">
        <v>0.72</v>
      </c>
      <c r="L222" s="319"/>
      <c r="M222" s="322"/>
    </row>
    <row r="223" spans="1:13" s="4" customFormat="1" ht="15.75" customHeight="1" outlineLevel="1" x14ac:dyDescent="0.25">
      <c r="A223" s="313">
        <f t="shared" si="44"/>
        <v>172</v>
      </c>
      <c r="B223" s="38" t="s">
        <v>42</v>
      </c>
      <c r="C223" s="532"/>
      <c r="D223" s="498" t="s">
        <v>309</v>
      </c>
      <c r="E223" s="65">
        <f t="shared" si="39"/>
        <v>0</v>
      </c>
      <c r="F223" s="48">
        <f t="shared" si="40"/>
        <v>0</v>
      </c>
      <c r="G223" s="48">
        <f t="shared" si="41"/>
        <v>0</v>
      </c>
      <c r="H223" s="48">
        <f t="shared" si="42"/>
        <v>0</v>
      </c>
      <c r="I223" s="48">
        <f t="shared" si="43"/>
        <v>0</v>
      </c>
      <c r="J223" s="20" t="s">
        <v>26</v>
      </c>
      <c r="K223" s="318">
        <v>0.84</v>
      </c>
      <c r="L223" s="319"/>
      <c r="M223" s="322" t="s">
        <v>146</v>
      </c>
    </row>
    <row r="224" spans="1:13" s="4" customFormat="1" ht="15.75" customHeight="1" outlineLevel="1" x14ac:dyDescent="0.25">
      <c r="A224" s="313">
        <f t="shared" si="44"/>
        <v>173</v>
      </c>
      <c r="B224" s="473" t="s">
        <v>7</v>
      </c>
      <c r="C224" s="400" t="s">
        <v>268</v>
      </c>
      <c r="D224" s="498" t="s">
        <v>369</v>
      </c>
      <c r="E224" s="65">
        <f t="shared" si="39"/>
        <v>0</v>
      </c>
      <c r="F224" s="48">
        <f t="shared" si="40"/>
        <v>0</v>
      </c>
      <c r="G224" s="48">
        <f t="shared" si="41"/>
        <v>0</v>
      </c>
      <c r="H224" s="48">
        <f t="shared" si="42"/>
        <v>0</v>
      </c>
      <c r="I224" s="48">
        <f t="shared" si="43"/>
        <v>0</v>
      </c>
      <c r="J224" s="20" t="s">
        <v>26</v>
      </c>
      <c r="K224" s="318">
        <v>0.57999999999999996</v>
      </c>
      <c r="L224" s="319"/>
      <c r="M224" s="322" t="s">
        <v>146</v>
      </c>
    </row>
    <row r="225" spans="1:13" s="4" customFormat="1" ht="15.75" customHeight="1" outlineLevel="1" x14ac:dyDescent="0.25">
      <c r="A225" s="313">
        <f t="shared" si="44"/>
        <v>174</v>
      </c>
      <c r="B225" s="38" t="s">
        <v>42</v>
      </c>
      <c r="C225" s="398" t="s">
        <v>50</v>
      </c>
      <c r="D225" s="529" t="s">
        <v>310</v>
      </c>
      <c r="E225" s="65">
        <f t="shared" si="39"/>
        <v>0</v>
      </c>
      <c r="F225" s="48">
        <f t="shared" si="40"/>
        <v>0</v>
      </c>
      <c r="G225" s="48">
        <f t="shared" si="41"/>
        <v>0</v>
      </c>
      <c r="H225" s="48">
        <f t="shared" si="42"/>
        <v>0</v>
      </c>
      <c r="I225" s="48">
        <f t="shared" si="43"/>
        <v>0</v>
      </c>
      <c r="J225" s="20" t="s">
        <v>26</v>
      </c>
      <c r="K225" s="318">
        <v>0.65</v>
      </c>
      <c r="L225" s="319"/>
      <c r="M225" s="320"/>
    </row>
    <row r="226" spans="1:13" s="4" customFormat="1" ht="15.75" customHeight="1" outlineLevel="1" x14ac:dyDescent="0.25">
      <c r="A226" s="313">
        <f t="shared" si="44"/>
        <v>175</v>
      </c>
      <c r="B226" s="38" t="s">
        <v>42</v>
      </c>
      <c r="C226" s="398" t="s">
        <v>48</v>
      </c>
      <c r="D226" s="530" t="s">
        <v>303</v>
      </c>
      <c r="E226" s="65">
        <f t="shared" si="39"/>
        <v>0</v>
      </c>
      <c r="F226" s="48">
        <f t="shared" si="40"/>
        <v>0</v>
      </c>
      <c r="G226" s="48">
        <f t="shared" si="41"/>
        <v>0</v>
      </c>
      <c r="H226" s="48">
        <f t="shared" si="42"/>
        <v>0</v>
      </c>
      <c r="I226" s="48">
        <f t="shared" si="43"/>
        <v>0</v>
      </c>
      <c r="J226" s="20" t="s">
        <v>26</v>
      </c>
      <c r="K226" s="318">
        <v>0.57999999999999996</v>
      </c>
      <c r="L226" s="319"/>
      <c r="M226" s="320"/>
    </row>
    <row r="227" spans="1:13" s="4" customFormat="1" ht="15.75" customHeight="1" outlineLevel="1" x14ac:dyDescent="0.25">
      <c r="A227" s="313">
        <f t="shared" si="44"/>
        <v>176</v>
      </c>
      <c r="B227" s="38" t="s">
        <v>42</v>
      </c>
      <c r="C227" s="398"/>
      <c r="D227" s="530" t="s">
        <v>311</v>
      </c>
      <c r="E227" s="65">
        <f t="shared" si="39"/>
        <v>0</v>
      </c>
      <c r="F227" s="48">
        <f t="shared" si="40"/>
        <v>0</v>
      </c>
      <c r="G227" s="48">
        <f t="shared" si="41"/>
        <v>0</v>
      </c>
      <c r="H227" s="48">
        <f t="shared" si="42"/>
        <v>0</v>
      </c>
      <c r="I227" s="48">
        <f t="shared" si="43"/>
        <v>0</v>
      </c>
      <c r="J227" s="20" t="s">
        <v>26</v>
      </c>
      <c r="K227" s="318">
        <v>1.54</v>
      </c>
      <c r="L227" s="319"/>
      <c r="M227" s="322" t="s">
        <v>146</v>
      </c>
    </row>
    <row r="228" spans="1:13" s="2" customFormat="1" ht="15.75" customHeight="1" outlineLevel="1" x14ac:dyDescent="0.25">
      <c r="A228" s="313">
        <f t="shared" si="44"/>
        <v>177</v>
      </c>
      <c r="B228" s="38" t="s">
        <v>42</v>
      </c>
      <c r="C228" s="398"/>
      <c r="D228" s="39" t="s">
        <v>312</v>
      </c>
      <c r="E228" s="65">
        <f t="shared" si="39"/>
        <v>0</v>
      </c>
      <c r="F228" s="48">
        <f t="shared" si="40"/>
        <v>0</v>
      </c>
      <c r="G228" s="48">
        <f t="shared" si="41"/>
        <v>0</v>
      </c>
      <c r="H228" s="48">
        <f t="shared" si="42"/>
        <v>0</v>
      </c>
      <c r="I228" s="48">
        <f t="shared" si="43"/>
        <v>0</v>
      </c>
      <c r="J228" s="20" t="s">
        <v>26</v>
      </c>
      <c r="K228" s="318">
        <v>0.66</v>
      </c>
      <c r="L228" s="319"/>
      <c r="M228" s="322" t="s">
        <v>146</v>
      </c>
    </row>
    <row r="229" spans="1:13" s="2" customFormat="1" ht="15.75" customHeight="1" outlineLevel="1" x14ac:dyDescent="0.25">
      <c r="A229" s="313">
        <f t="shared" si="44"/>
        <v>178</v>
      </c>
      <c r="B229" s="38" t="s">
        <v>42</v>
      </c>
      <c r="C229" s="398"/>
      <c r="D229" s="39" t="s">
        <v>313</v>
      </c>
      <c r="E229" s="65">
        <f t="shared" si="39"/>
        <v>0</v>
      </c>
      <c r="F229" s="48">
        <f t="shared" si="40"/>
        <v>0</v>
      </c>
      <c r="G229" s="48">
        <f t="shared" si="41"/>
        <v>0</v>
      </c>
      <c r="H229" s="48">
        <f t="shared" si="42"/>
        <v>0</v>
      </c>
      <c r="I229" s="48">
        <f t="shared" si="43"/>
        <v>0</v>
      </c>
      <c r="J229" s="20" t="s">
        <v>26</v>
      </c>
      <c r="K229" s="318">
        <v>0.95</v>
      </c>
      <c r="L229" s="319"/>
      <c r="M229" s="322" t="s">
        <v>146</v>
      </c>
    </row>
    <row r="230" spans="1:13" s="4" customFormat="1" ht="14.25" customHeight="1" outlineLevel="1" x14ac:dyDescent="0.25">
      <c r="A230" s="313">
        <f t="shared" si="44"/>
        <v>179</v>
      </c>
      <c r="B230" s="533" t="s">
        <v>7</v>
      </c>
      <c r="C230" s="398" t="s">
        <v>49</v>
      </c>
      <c r="D230" s="39" t="s">
        <v>304</v>
      </c>
      <c r="E230" s="65">
        <f t="shared" si="39"/>
        <v>0</v>
      </c>
      <c r="F230" s="48">
        <f t="shared" si="40"/>
        <v>0</v>
      </c>
      <c r="G230" s="48">
        <f t="shared" si="41"/>
        <v>0</v>
      </c>
      <c r="H230" s="48">
        <f t="shared" si="42"/>
        <v>0</v>
      </c>
      <c r="I230" s="48">
        <f t="shared" si="43"/>
        <v>0</v>
      </c>
      <c r="J230" s="20" t="s">
        <v>26</v>
      </c>
      <c r="K230" s="318">
        <v>0.74</v>
      </c>
      <c r="L230" s="319"/>
      <c r="M230" s="325"/>
    </row>
    <row r="231" spans="1:13" s="4" customFormat="1" ht="14.25" customHeight="1" outlineLevel="1" x14ac:dyDescent="0.25">
      <c r="A231" s="313">
        <f t="shared" si="44"/>
        <v>180</v>
      </c>
      <c r="B231" s="38" t="s">
        <v>42</v>
      </c>
      <c r="C231" s="400"/>
      <c r="D231" s="498" t="s">
        <v>305</v>
      </c>
      <c r="E231" s="65">
        <f t="shared" si="39"/>
        <v>0</v>
      </c>
      <c r="F231" s="48">
        <f>ROUND(K231*0.83,6)*L231</f>
        <v>0</v>
      </c>
      <c r="G231" s="48">
        <f>ROUND(K231*0.85,6)*L231</f>
        <v>0</v>
      </c>
      <c r="H231" s="48">
        <f>ROUND(K231*0.9,6)*L231</f>
        <v>0</v>
      </c>
      <c r="I231" s="48">
        <f>K231*L231</f>
        <v>0</v>
      </c>
      <c r="J231" s="20" t="s">
        <v>26</v>
      </c>
      <c r="K231" s="318">
        <v>1.84</v>
      </c>
      <c r="L231" s="319"/>
      <c r="M231" s="320"/>
    </row>
    <row r="232" spans="1:13" s="4" customFormat="1" ht="14.25" customHeight="1" outlineLevel="1" thickBot="1" x14ac:dyDescent="0.3">
      <c r="A232" s="313">
        <f t="shared" si="44"/>
        <v>181</v>
      </c>
      <c r="B232" s="38" t="s">
        <v>42</v>
      </c>
      <c r="C232" s="400"/>
      <c r="D232" s="498" t="s">
        <v>322</v>
      </c>
      <c r="E232" s="65">
        <f t="shared" si="39"/>
        <v>0</v>
      </c>
      <c r="F232" s="48">
        <f>ROUND(K232*0.83,6)*L232</f>
        <v>0</v>
      </c>
      <c r="G232" s="48">
        <f>ROUND(K232*0.85,6)*L232</f>
        <v>0</v>
      </c>
      <c r="H232" s="48">
        <f>ROUND(K232*0.9,6)*L232</f>
        <v>0</v>
      </c>
      <c r="I232" s="48">
        <f>K232*L232</f>
        <v>0</v>
      </c>
      <c r="J232" s="20" t="s">
        <v>26</v>
      </c>
      <c r="K232" s="318">
        <v>1.94</v>
      </c>
      <c r="L232" s="378"/>
      <c r="M232" s="320"/>
    </row>
    <row r="233" spans="1:13" s="2" customFormat="1" ht="14.25" customHeight="1" outlineLevel="1" thickBot="1" x14ac:dyDescent="0.3">
      <c r="A233" s="16"/>
      <c r="B233" s="36"/>
      <c r="C233" s="388"/>
      <c r="D233" s="17" t="s">
        <v>19</v>
      </c>
      <c r="E233" s="66"/>
      <c r="F233" s="66"/>
      <c r="G233" s="66"/>
      <c r="H233" s="66"/>
      <c r="I233" s="66"/>
      <c r="J233" s="24"/>
      <c r="K233" s="25"/>
      <c r="L233" s="83"/>
      <c r="M233" s="94"/>
    </row>
    <row r="234" spans="1:13" s="2" customFormat="1" ht="14.25" customHeight="1" outlineLevel="1" x14ac:dyDescent="0.25">
      <c r="A234" s="160">
        <f>A232+1</f>
        <v>182</v>
      </c>
      <c r="B234" s="220" t="s">
        <v>42</v>
      </c>
      <c r="C234" s="381"/>
      <c r="D234" s="222" t="s">
        <v>640</v>
      </c>
      <c r="E234" s="162">
        <f>ROUND(K234*0.8,6)*L234</f>
        <v>0</v>
      </c>
      <c r="F234" s="162">
        <f>ROUND(K234*0.83,6)*L234</f>
        <v>0</v>
      </c>
      <c r="G234" s="162">
        <f>ROUND(K234*0.85,6)*L234</f>
        <v>0</v>
      </c>
      <c r="H234" s="162">
        <f>ROUND(K234*0.9,6)*L234</f>
        <v>0</v>
      </c>
      <c r="I234" s="162">
        <f>K234*L234</f>
        <v>0</v>
      </c>
      <c r="J234" s="170" t="s">
        <v>26</v>
      </c>
      <c r="K234" s="171">
        <v>1.1000000000000001</v>
      </c>
      <c r="L234" s="172"/>
      <c r="M234" s="173" t="s">
        <v>146</v>
      </c>
    </row>
    <row r="235" spans="1:13" s="2" customFormat="1" ht="14.25" customHeight="1" outlineLevel="1" x14ac:dyDescent="0.25">
      <c r="A235" s="160">
        <f t="shared" ref="A235:A265" si="45">A234+1</f>
        <v>183</v>
      </c>
      <c r="B235" s="220" t="s">
        <v>42</v>
      </c>
      <c r="C235" s="381" t="s">
        <v>51</v>
      </c>
      <c r="D235" s="222" t="s">
        <v>641</v>
      </c>
      <c r="E235" s="162">
        <f>ROUND(K235*0.8,6)*L235</f>
        <v>0</v>
      </c>
      <c r="F235" s="162">
        <f>ROUND(K235*0.83,6)*L235</f>
        <v>0</v>
      </c>
      <c r="G235" s="162">
        <f>ROUND(K235*0.85,6)*L235</f>
        <v>0</v>
      </c>
      <c r="H235" s="162">
        <f>ROUND(K235*0.9,6)*L235</f>
        <v>0</v>
      </c>
      <c r="I235" s="162">
        <f>K235*L235</f>
        <v>0</v>
      </c>
      <c r="J235" s="170" t="s">
        <v>26</v>
      </c>
      <c r="K235" s="171">
        <v>2.82</v>
      </c>
      <c r="L235" s="172"/>
      <c r="M235" s="173" t="s">
        <v>146</v>
      </c>
    </row>
    <row r="236" spans="1:13" s="2" customFormat="1" ht="14.25" customHeight="1" outlineLevel="1" x14ac:dyDescent="0.25">
      <c r="A236" s="160">
        <f t="shared" si="45"/>
        <v>184</v>
      </c>
      <c r="B236" s="220" t="s">
        <v>42</v>
      </c>
      <c r="C236" s="381" t="s">
        <v>51</v>
      </c>
      <c r="D236" s="222" t="s">
        <v>639</v>
      </c>
      <c r="E236" s="162">
        <f>ROUND(K236*0.8,6)*L236</f>
        <v>0</v>
      </c>
      <c r="F236" s="162">
        <f>ROUND(K236*0.83,6)*L236</f>
        <v>0</v>
      </c>
      <c r="G236" s="162">
        <f>ROUND(K236*0.85,6)*L236</f>
        <v>0</v>
      </c>
      <c r="H236" s="162">
        <f>ROUND(K236*0.9,6)*L236</f>
        <v>0</v>
      </c>
      <c r="I236" s="162">
        <f>K236*L236</f>
        <v>0</v>
      </c>
      <c r="J236" s="170" t="s">
        <v>26</v>
      </c>
      <c r="K236" s="171">
        <v>2.59</v>
      </c>
      <c r="L236" s="172"/>
      <c r="M236" s="173" t="s">
        <v>146</v>
      </c>
    </row>
    <row r="237" spans="1:13" s="2" customFormat="1" ht="14.25" customHeight="1" outlineLevel="1" x14ac:dyDescent="0.25">
      <c r="A237" s="160">
        <f t="shared" si="45"/>
        <v>185</v>
      </c>
      <c r="B237" s="161" t="s">
        <v>42</v>
      </c>
      <c r="C237" s="381" t="s">
        <v>52</v>
      </c>
      <c r="D237" s="190" t="s">
        <v>95</v>
      </c>
      <c r="E237" s="162">
        <f t="shared" ref="E237:E335" si="46">ROUND(K237*0.8,6)*L237</f>
        <v>0</v>
      </c>
      <c r="F237" s="163">
        <f t="shared" si="40"/>
        <v>0</v>
      </c>
      <c r="G237" s="163">
        <f t="shared" si="41"/>
        <v>0</v>
      </c>
      <c r="H237" s="163">
        <f t="shared" si="42"/>
        <v>0</v>
      </c>
      <c r="I237" s="163">
        <f t="shared" si="43"/>
        <v>0</v>
      </c>
      <c r="J237" s="164" t="s">
        <v>26</v>
      </c>
      <c r="K237" s="171">
        <v>1.94</v>
      </c>
      <c r="L237" s="166"/>
      <c r="M237" s="192"/>
    </row>
    <row r="238" spans="1:13" s="2" customFormat="1" ht="14.25" customHeight="1" outlineLevel="1" x14ac:dyDescent="0.25">
      <c r="A238" s="160">
        <f t="shared" si="45"/>
        <v>186</v>
      </c>
      <c r="B238" s="203" t="s">
        <v>7</v>
      </c>
      <c r="C238" s="380" t="s">
        <v>48</v>
      </c>
      <c r="D238" s="248" t="s">
        <v>82</v>
      </c>
      <c r="E238" s="162">
        <f t="shared" si="46"/>
        <v>0</v>
      </c>
      <c r="F238" s="163">
        <f>ROUND(K238*0.83,6)*L238</f>
        <v>0</v>
      </c>
      <c r="G238" s="163">
        <f>ROUND(K238*0.85,6)*L238</f>
        <v>0</v>
      </c>
      <c r="H238" s="163">
        <f>ROUND(K238*0.9,6)*L238</f>
        <v>0</v>
      </c>
      <c r="I238" s="163">
        <f>K238*L238</f>
        <v>0</v>
      </c>
      <c r="J238" s="191" t="s">
        <v>26</v>
      </c>
      <c r="K238" s="165">
        <v>1.06</v>
      </c>
      <c r="L238" s="166"/>
      <c r="M238" s="247"/>
    </row>
    <row r="239" spans="1:13" s="2" customFormat="1" ht="14.25" customHeight="1" outlineLevel="1" x14ac:dyDescent="0.25">
      <c r="A239" s="160">
        <f t="shared" si="45"/>
        <v>187</v>
      </c>
      <c r="B239" s="161" t="s">
        <v>42</v>
      </c>
      <c r="C239" s="381" t="s">
        <v>268</v>
      </c>
      <c r="D239" s="249" t="s">
        <v>253</v>
      </c>
      <c r="E239" s="162">
        <f t="shared" si="46"/>
        <v>0</v>
      </c>
      <c r="F239" s="163">
        <f>ROUND(K239*0.83,6)*L239</f>
        <v>0</v>
      </c>
      <c r="G239" s="163">
        <f>ROUND(K239*0.85,6)*L239</f>
        <v>0</v>
      </c>
      <c r="H239" s="163">
        <f>ROUND(K239*0.9,6)*L239</f>
        <v>0</v>
      </c>
      <c r="I239" s="163">
        <f>K239*L239</f>
        <v>0</v>
      </c>
      <c r="J239" s="191" t="s">
        <v>26</v>
      </c>
      <c r="K239" s="165">
        <v>2.15</v>
      </c>
      <c r="L239" s="166"/>
      <c r="M239" s="206"/>
    </row>
    <row r="240" spans="1:13" s="2" customFormat="1" ht="14.25" customHeight="1" outlineLevel="1" x14ac:dyDescent="0.25">
      <c r="A240" s="160">
        <f t="shared" si="45"/>
        <v>188</v>
      </c>
      <c r="B240" s="203" t="s">
        <v>7</v>
      </c>
      <c r="C240" s="380" t="s">
        <v>48</v>
      </c>
      <c r="D240" s="249" t="s">
        <v>514</v>
      </c>
      <c r="E240" s="162">
        <f t="shared" si="46"/>
        <v>0</v>
      </c>
      <c r="F240" s="163">
        <f>ROUND(K240*0.83,6)*L240</f>
        <v>0</v>
      </c>
      <c r="G240" s="163">
        <f>ROUND(K240*0.85,6)*L240</f>
        <v>0</v>
      </c>
      <c r="H240" s="163">
        <f>ROUND(K240*0.9,6)*L240</f>
        <v>0</v>
      </c>
      <c r="I240" s="163">
        <f>K240*L240</f>
        <v>0</v>
      </c>
      <c r="J240" s="191" t="s">
        <v>26</v>
      </c>
      <c r="K240" s="165">
        <v>1.05</v>
      </c>
      <c r="L240" s="166"/>
      <c r="M240" s="247"/>
    </row>
    <row r="241" spans="1:16" s="2" customFormat="1" ht="14.25" customHeight="1" outlineLevel="1" x14ac:dyDescent="0.25">
      <c r="A241" s="160">
        <f t="shared" si="45"/>
        <v>189</v>
      </c>
      <c r="B241" s="161" t="s">
        <v>42</v>
      </c>
      <c r="C241" s="381"/>
      <c r="D241" s="249" t="s">
        <v>447</v>
      </c>
      <c r="E241" s="162">
        <f t="shared" si="46"/>
        <v>0</v>
      </c>
      <c r="F241" s="163">
        <f>ROUND(K241*0.83,6)*L241</f>
        <v>0</v>
      </c>
      <c r="G241" s="163">
        <f>ROUND(K241*0.85,6)*L241</f>
        <v>0</v>
      </c>
      <c r="H241" s="163">
        <f>ROUND(K241*0.9,6)*L241</f>
        <v>0</v>
      </c>
      <c r="I241" s="163">
        <f>K241*L241</f>
        <v>0</v>
      </c>
      <c r="J241" s="191" t="s">
        <v>26</v>
      </c>
      <c r="K241" s="165">
        <v>2.25</v>
      </c>
      <c r="L241" s="166"/>
      <c r="M241" s="206" t="s">
        <v>146</v>
      </c>
    </row>
    <row r="242" spans="1:16" s="2" customFormat="1" ht="14.25" customHeight="1" outlineLevel="1" x14ac:dyDescent="0.25">
      <c r="A242" s="160">
        <f t="shared" si="45"/>
        <v>190</v>
      </c>
      <c r="B242" s="161" t="s">
        <v>42</v>
      </c>
      <c r="C242" s="381"/>
      <c r="D242" s="249" t="s">
        <v>294</v>
      </c>
      <c r="E242" s="162">
        <f t="shared" si="46"/>
        <v>0</v>
      </c>
      <c r="F242" s="163">
        <f>ROUND(K242*0.83,6)*L242</f>
        <v>0</v>
      </c>
      <c r="G242" s="163">
        <f>ROUND(K242*0.85,6)*L242</f>
        <v>0</v>
      </c>
      <c r="H242" s="163">
        <f>ROUND(K242*0.9,6)*L242</f>
        <v>0</v>
      </c>
      <c r="I242" s="163">
        <f>K242*L242</f>
        <v>0</v>
      </c>
      <c r="J242" s="191" t="s">
        <v>26</v>
      </c>
      <c r="K242" s="165">
        <v>2.15</v>
      </c>
      <c r="L242" s="166"/>
      <c r="M242" s="206" t="s">
        <v>146</v>
      </c>
    </row>
    <row r="243" spans="1:16" s="2" customFormat="1" ht="14.25" customHeight="1" outlineLevel="1" x14ac:dyDescent="0.25">
      <c r="A243" s="160">
        <f t="shared" si="45"/>
        <v>191</v>
      </c>
      <c r="B243" s="161" t="s">
        <v>42</v>
      </c>
      <c r="C243" s="381"/>
      <c r="D243" s="249" t="s">
        <v>276</v>
      </c>
      <c r="E243" s="162">
        <f t="shared" si="46"/>
        <v>0</v>
      </c>
      <c r="F243" s="163">
        <f t="shared" si="40"/>
        <v>0</v>
      </c>
      <c r="G243" s="163">
        <f t="shared" si="41"/>
        <v>0</v>
      </c>
      <c r="H243" s="163">
        <f t="shared" si="42"/>
        <v>0</v>
      </c>
      <c r="I243" s="163">
        <f t="shared" si="43"/>
        <v>0</v>
      </c>
      <c r="J243" s="191" t="s">
        <v>26</v>
      </c>
      <c r="K243" s="165">
        <v>1.56</v>
      </c>
      <c r="L243" s="166"/>
      <c r="M243" s="192"/>
    </row>
    <row r="244" spans="1:16" s="2" customFormat="1" ht="14.25" customHeight="1" outlineLevel="1" x14ac:dyDescent="0.25">
      <c r="A244" s="160">
        <f t="shared" si="45"/>
        <v>192</v>
      </c>
      <c r="B244" s="189" t="s">
        <v>7</v>
      </c>
      <c r="C244" s="381" t="s">
        <v>45</v>
      </c>
      <c r="D244" s="205" t="s">
        <v>187</v>
      </c>
      <c r="E244" s="162">
        <f t="shared" si="46"/>
        <v>0</v>
      </c>
      <c r="F244" s="163">
        <f t="shared" si="40"/>
        <v>0</v>
      </c>
      <c r="G244" s="163">
        <f t="shared" si="41"/>
        <v>0</v>
      </c>
      <c r="H244" s="163">
        <f t="shared" si="42"/>
        <v>0</v>
      </c>
      <c r="I244" s="163">
        <f t="shared" si="43"/>
        <v>0</v>
      </c>
      <c r="J244" s="191" t="s">
        <v>26</v>
      </c>
      <c r="K244" s="165">
        <v>1.34</v>
      </c>
      <c r="L244" s="166"/>
      <c r="M244" s="206"/>
    </row>
    <row r="245" spans="1:16" s="2" customFormat="1" ht="14.25" customHeight="1" outlineLevel="1" x14ac:dyDescent="0.25">
      <c r="A245" s="160">
        <f t="shared" si="45"/>
        <v>193</v>
      </c>
      <c r="B245" s="161" t="s">
        <v>42</v>
      </c>
      <c r="C245" s="381"/>
      <c r="D245" s="205" t="s">
        <v>277</v>
      </c>
      <c r="E245" s="162">
        <f t="shared" si="46"/>
        <v>0</v>
      </c>
      <c r="F245" s="163">
        <f t="shared" si="40"/>
        <v>0</v>
      </c>
      <c r="G245" s="163">
        <f t="shared" si="41"/>
        <v>0</v>
      </c>
      <c r="H245" s="163">
        <f t="shared" si="42"/>
        <v>0</v>
      </c>
      <c r="I245" s="163">
        <f t="shared" si="43"/>
        <v>0</v>
      </c>
      <c r="J245" s="191" t="s">
        <v>26</v>
      </c>
      <c r="K245" s="165">
        <v>1.84</v>
      </c>
      <c r="L245" s="166"/>
      <c r="M245" s="192"/>
    </row>
    <row r="246" spans="1:16" s="2" customFormat="1" ht="14.25" customHeight="1" outlineLevel="1" x14ac:dyDescent="0.25">
      <c r="A246" s="160">
        <f t="shared" si="45"/>
        <v>194</v>
      </c>
      <c r="B246" s="189" t="s">
        <v>7</v>
      </c>
      <c r="C246" s="381" t="s">
        <v>45</v>
      </c>
      <c r="D246" s="238" t="s">
        <v>515</v>
      </c>
      <c r="E246" s="162">
        <f t="shared" si="46"/>
        <v>0</v>
      </c>
      <c r="F246" s="163">
        <f t="shared" si="40"/>
        <v>0</v>
      </c>
      <c r="G246" s="163">
        <f t="shared" si="41"/>
        <v>0</v>
      </c>
      <c r="H246" s="163">
        <f t="shared" si="42"/>
        <v>0</v>
      </c>
      <c r="I246" s="163">
        <f t="shared" si="43"/>
        <v>0</v>
      </c>
      <c r="J246" s="191" t="s">
        <v>26</v>
      </c>
      <c r="K246" s="165">
        <v>0.88</v>
      </c>
      <c r="L246" s="166"/>
      <c r="M246" s="206"/>
    </row>
    <row r="247" spans="1:16" s="2" customFormat="1" ht="14.25" customHeight="1" outlineLevel="1" x14ac:dyDescent="0.25">
      <c r="A247" s="160">
        <f t="shared" si="45"/>
        <v>195</v>
      </c>
      <c r="B247" s="189" t="s">
        <v>7</v>
      </c>
      <c r="C247" s="381"/>
      <c r="D247" s="238" t="s">
        <v>683</v>
      </c>
      <c r="E247" s="162">
        <f t="shared" si="46"/>
        <v>0</v>
      </c>
      <c r="F247" s="163">
        <f t="shared" si="40"/>
        <v>0</v>
      </c>
      <c r="G247" s="163">
        <f t="shared" si="41"/>
        <v>0</v>
      </c>
      <c r="H247" s="163">
        <f t="shared" si="42"/>
        <v>0</v>
      </c>
      <c r="I247" s="163">
        <f t="shared" si="43"/>
        <v>0</v>
      </c>
      <c r="J247" s="191" t="s">
        <v>26</v>
      </c>
      <c r="K247" s="165">
        <v>1.1599999999999999</v>
      </c>
      <c r="L247" s="690"/>
      <c r="M247" s="691" t="s">
        <v>146</v>
      </c>
    </row>
    <row r="248" spans="1:16" s="2" customFormat="1" ht="14.25" customHeight="1" outlineLevel="1" x14ac:dyDescent="0.25">
      <c r="A248" s="160">
        <f t="shared" si="45"/>
        <v>196</v>
      </c>
      <c r="B248" s="189" t="s">
        <v>7</v>
      </c>
      <c r="C248" s="381"/>
      <c r="D248" s="238" t="s">
        <v>420</v>
      </c>
      <c r="E248" s="162">
        <f t="shared" si="46"/>
        <v>0</v>
      </c>
      <c r="F248" s="163">
        <f t="shared" si="40"/>
        <v>0</v>
      </c>
      <c r="G248" s="163">
        <f t="shared" si="41"/>
        <v>0</v>
      </c>
      <c r="H248" s="163">
        <f t="shared" si="42"/>
        <v>0</v>
      </c>
      <c r="I248" s="163">
        <f t="shared" si="43"/>
        <v>0</v>
      </c>
      <c r="J248" s="191" t="s">
        <v>26</v>
      </c>
      <c r="K248" s="165">
        <v>1.34</v>
      </c>
      <c r="L248" s="166"/>
      <c r="M248" s="206"/>
    </row>
    <row r="249" spans="1:16" s="2" customFormat="1" ht="14.25" customHeight="1" outlineLevel="1" x14ac:dyDescent="0.25">
      <c r="A249" s="160">
        <f t="shared" si="45"/>
        <v>197</v>
      </c>
      <c r="B249" s="161" t="s">
        <v>42</v>
      </c>
      <c r="C249" s="381"/>
      <c r="D249" s="205" t="s">
        <v>516</v>
      </c>
      <c r="E249" s="162">
        <f t="shared" si="46"/>
        <v>0</v>
      </c>
      <c r="F249" s="163">
        <f t="shared" si="40"/>
        <v>0</v>
      </c>
      <c r="G249" s="163">
        <f t="shared" si="41"/>
        <v>0</v>
      </c>
      <c r="H249" s="163">
        <f t="shared" si="42"/>
        <v>0</v>
      </c>
      <c r="I249" s="163">
        <f t="shared" si="43"/>
        <v>0</v>
      </c>
      <c r="J249" s="191" t="s">
        <v>26</v>
      </c>
      <c r="K249" s="165">
        <v>1.38</v>
      </c>
      <c r="L249" s="166"/>
      <c r="M249" s="206"/>
    </row>
    <row r="250" spans="1:16" s="2" customFormat="1" ht="14.25" customHeight="1" outlineLevel="1" x14ac:dyDescent="0.25">
      <c r="A250" s="160">
        <f t="shared" si="45"/>
        <v>198</v>
      </c>
      <c r="B250" s="161" t="s">
        <v>42</v>
      </c>
      <c r="C250" s="381"/>
      <c r="D250" s="205" t="s">
        <v>306</v>
      </c>
      <c r="E250" s="162">
        <f t="shared" si="46"/>
        <v>0</v>
      </c>
      <c r="F250" s="163">
        <f t="shared" si="40"/>
        <v>0</v>
      </c>
      <c r="G250" s="163">
        <f t="shared" si="41"/>
        <v>0</v>
      </c>
      <c r="H250" s="163">
        <f t="shared" si="42"/>
        <v>0</v>
      </c>
      <c r="I250" s="163">
        <f t="shared" si="43"/>
        <v>0</v>
      </c>
      <c r="J250" s="191" t="s">
        <v>26</v>
      </c>
      <c r="K250" s="165">
        <v>1.43</v>
      </c>
      <c r="L250" s="166"/>
      <c r="M250" s="206"/>
    </row>
    <row r="251" spans="1:16" s="2" customFormat="1" ht="14.25" customHeight="1" outlineLevel="1" x14ac:dyDescent="0.25">
      <c r="A251" s="160">
        <f t="shared" si="45"/>
        <v>199</v>
      </c>
      <c r="B251" s="161" t="s">
        <v>42</v>
      </c>
      <c r="C251" s="381" t="s">
        <v>51</v>
      </c>
      <c r="D251" s="205" t="s">
        <v>360</v>
      </c>
      <c r="E251" s="162">
        <f t="shared" si="46"/>
        <v>0</v>
      </c>
      <c r="F251" s="163">
        <f t="shared" si="40"/>
        <v>0</v>
      </c>
      <c r="G251" s="163">
        <f t="shared" si="41"/>
        <v>0</v>
      </c>
      <c r="H251" s="163">
        <f t="shared" si="42"/>
        <v>0</v>
      </c>
      <c r="I251" s="163">
        <f t="shared" si="43"/>
        <v>0</v>
      </c>
      <c r="J251" s="191" t="s">
        <v>26</v>
      </c>
      <c r="K251" s="165">
        <v>2.54</v>
      </c>
      <c r="L251" s="166"/>
      <c r="M251" s="206" t="s">
        <v>146</v>
      </c>
    </row>
    <row r="252" spans="1:16" s="2" customFormat="1" ht="14.25" customHeight="1" outlineLevel="1" x14ac:dyDescent="0.25">
      <c r="A252" s="160">
        <f t="shared" si="45"/>
        <v>200</v>
      </c>
      <c r="B252" s="161" t="s">
        <v>42</v>
      </c>
      <c r="C252" s="381" t="s">
        <v>268</v>
      </c>
      <c r="D252" s="205" t="s">
        <v>121</v>
      </c>
      <c r="E252" s="162">
        <f t="shared" si="46"/>
        <v>0</v>
      </c>
      <c r="F252" s="163">
        <f>ROUND(K252*0.83,6)*L252</f>
        <v>0</v>
      </c>
      <c r="G252" s="163">
        <f>ROUND(K252*0.85,6)*L252</f>
        <v>0</v>
      </c>
      <c r="H252" s="163">
        <f>ROUND(K252*0.9,6)*L252</f>
        <v>0</v>
      </c>
      <c r="I252" s="163">
        <f>K252*L252</f>
        <v>0</v>
      </c>
      <c r="J252" s="191" t="s">
        <v>26</v>
      </c>
      <c r="K252" s="165">
        <v>2.0499999999999998</v>
      </c>
      <c r="L252" s="166"/>
      <c r="M252" s="192"/>
    </row>
    <row r="253" spans="1:16" s="2" customFormat="1" ht="14.25" customHeight="1" outlineLevel="1" x14ac:dyDescent="0.25">
      <c r="A253" s="160">
        <f t="shared" si="45"/>
        <v>201</v>
      </c>
      <c r="B253" s="189" t="s">
        <v>7</v>
      </c>
      <c r="C253" s="381" t="s">
        <v>45</v>
      </c>
      <c r="D253" s="213" t="s">
        <v>517</v>
      </c>
      <c r="E253" s="162">
        <f t="shared" si="46"/>
        <v>0</v>
      </c>
      <c r="F253" s="163">
        <f>ROUND(K253*0.83,6)*L253</f>
        <v>0</v>
      </c>
      <c r="G253" s="163">
        <f>ROUND(K253*0.85,6)*L253</f>
        <v>0</v>
      </c>
      <c r="H253" s="163">
        <f>ROUND(K253*0.9,6)*L253</f>
        <v>0</v>
      </c>
      <c r="I253" s="163">
        <f>K253*L253</f>
        <v>0</v>
      </c>
      <c r="J253" s="191" t="s">
        <v>26</v>
      </c>
      <c r="K253" s="165">
        <v>1.24</v>
      </c>
      <c r="L253" s="166"/>
      <c r="M253" s="206" t="s">
        <v>146</v>
      </c>
    </row>
    <row r="254" spans="1:16" s="2" customFormat="1" ht="14.25" customHeight="1" outlineLevel="1" x14ac:dyDescent="0.25">
      <c r="A254" s="160">
        <f t="shared" si="45"/>
        <v>202</v>
      </c>
      <c r="B254" s="161" t="s">
        <v>42</v>
      </c>
      <c r="C254" s="381"/>
      <c r="D254" s="190" t="s">
        <v>608</v>
      </c>
      <c r="E254" s="162">
        <f t="shared" si="46"/>
        <v>0</v>
      </c>
      <c r="F254" s="163">
        <f t="shared" si="40"/>
        <v>0</v>
      </c>
      <c r="G254" s="163">
        <f t="shared" si="41"/>
        <v>0</v>
      </c>
      <c r="H254" s="163">
        <f t="shared" si="42"/>
        <v>0</v>
      </c>
      <c r="I254" s="163">
        <f t="shared" si="43"/>
        <v>0</v>
      </c>
      <c r="J254" s="191" t="s">
        <v>26</v>
      </c>
      <c r="K254" s="165">
        <v>2.5099999999999998</v>
      </c>
      <c r="L254" s="166"/>
      <c r="M254" s="192"/>
    </row>
    <row r="255" spans="1:16" s="2" customFormat="1" ht="14.25" customHeight="1" outlineLevel="1" x14ac:dyDescent="0.25">
      <c r="A255" s="160">
        <f t="shared" si="45"/>
        <v>203</v>
      </c>
      <c r="B255" s="203" t="s">
        <v>7</v>
      </c>
      <c r="C255" s="380" t="s">
        <v>48</v>
      </c>
      <c r="D255" s="250" t="s">
        <v>361</v>
      </c>
      <c r="E255" s="162">
        <f t="shared" si="46"/>
        <v>0</v>
      </c>
      <c r="F255" s="163">
        <f t="shared" si="40"/>
        <v>0</v>
      </c>
      <c r="G255" s="163">
        <f t="shared" si="41"/>
        <v>0</v>
      </c>
      <c r="H255" s="163">
        <f t="shared" si="42"/>
        <v>0</v>
      </c>
      <c r="I255" s="163">
        <f t="shared" si="43"/>
        <v>0</v>
      </c>
      <c r="J255" s="191" t="s">
        <v>26</v>
      </c>
      <c r="K255" s="165">
        <v>1</v>
      </c>
      <c r="L255" s="166"/>
      <c r="M255" s="206" t="s">
        <v>146</v>
      </c>
      <c r="P255" s="408"/>
    </row>
    <row r="256" spans="1:16" s="2" customFormat="1" ht="14.25" customHeight="1" outlineLevel="1" x14ac:dyDescent="0.25">
      <c r="A256" s="160">
        <f t="shared" si="45"/>
        <v>204</v>
      </c>
      <c r="B256" s="203" t="s">
        <v>7</v>
      </c>
      <c r="C256" s="380" t="s">
        <v>49</v>
      </c>
      <c r="D256" s="250" t="s">
        <v>335</v>
      </c>
      <c r="E256" s="162">
        <f t="shared" si="46"/>
        <v>0</v>
      </c>
      <c r="F256" s="163">
        <f t="shared" ref="F256:F262" si="47">ROUND(K256*0.83,6)*L256</f>
        <v>0</v>
      </c>
      <c r="G256" s="163">
        <f t="shared" ref="G256:G262" si="48">ROUND(K256*0.85,6)*L256</f>
        <v>0</v>
      </c>
      <c r="H256" s="163">
        <f t="shared" ref="H256:H262" si="49">ROUND(K256*0.9,6)*L256</f>
        <v>0</v>
      </c>
      <c r="I256" s="163">
        <f t="shared" ref="I256:I262" si="50">K256*L256</f>
        <v>0</v>
      </c>
      <c r="J256" s="191" t="s">
        <v>26</v>
      </c>
      <c r="K256" s="165">
        <v>1.06</v>
      </c>
      <c r="L256" s="166"/>
      <c r="M256" s="247"/>
      <c r="P256" s="408"/>
    </row>
    <row r="257" spans="1:13" s="2" customFormat="1" ht="14.25" customHeight="1" outlineLevel="1" x14ac:dyDescent="0.25">
      <c r="A257" s="160">
        <f t="shared" si="45"/>
        <v>205</v>
      </c>
      <c r="B257" s="203" t="s">
        <v>7</v>
      </c>
      <c r="C257" s="380" t="s">
        <v>49</v>
      </c>
      <c r="D257" s="250" t="s">
        <v>512</v>
      </c>
      <c r="E257" s="162">
        <f t="shared" si="46"/>
        <v>0</v>
      </c>
      <c r="F257" s="163">
        <f t="shared" si="47"/>
        <v>0</v>
      </c>
      <c r="G257" s="163">
        <f t="shared" si="48"/>
        <v>0</v>
      </c>
      <c r="H257" s="163">
        <f t="shared" si="49"/>
        <v>0</v>
      </c>
      <c r="I257" s="163">
        <f t="shared" si="50"/>
        <v>0</v>
      </c>
      <c r="J257" s="191" t="s">
        <v>26</v>
      </c>
      <c r="K257" s="165">
        <v>1</v>
      </c>
      <c r="L257" s="166"/>
      <c r="M257" s="206" t="s">
        <v>146</v>
      </c>
    </row>
    <row r="258" spans="1:13" s="2" customFormat="1" ht="14.25" customHeight="1" outlineLevel="1" x14ac:dyDescent="0.25">
      <c r="A258" s="160">
        <f t="shared" si="45"/>
        <v>206</v>
      </c>
      <c r="B258" s="207" t="s">
        <v>42</v>
      </c>
      <c r="C258" s="381" t="s">
        <v>50</v>
      </c>
      <c r="D258" s="250" t="s">
        <v>254</v>
      </c>
      <c r="E258" s="162">
        <f t="shared" si="46"/>
        <v>0</v>
      </c>
      <c r="F258" s="163">
        <f t="shared" si="47"/>
        <v>0</v>
      </c>
      <c r="G258" s="163">
        <f t="shared" si="48"/>
        <v>0</v>
      </c>
      <c r="H258" s="163">
        <f t="shared" si="49"/>
        <v>0</v>
      </c>
      <c r="I258" s="163">
        <f t="shared" si="50"/>
        <v>0</v>
      </c>
      <c r="J258" s="191" t="s">
        <v>26</v>
      </c>
      <c r="K258" s="165">
        <v>1.84</v>
      </c>
      <c r="L258" s="166"/>
      <c r="M258" s="206"/>
    </row>
    <row r="259" spans="1:13" s="2" customFormat="1" ht="14.25" customHeight="1" outlineLevel="1" x14ac:dyDescent="0.25">
      <c r="A259" s="160">
        <f t="shared" si="45"/>
        <v>207</v>
      </c>
      <c r="B259" s="203" t="s">
        <v>7</v>
      </c>
      <c r="C259" s="381" t="s">
        <v>48</v>
      </c>
      <c r="D259" s="250" t="s">
        <v>519</v>
      </c>
      <c r="E259" s="162">
        <f t="shared" si="46"/>
        <v>0</v>
      </c>
      <c r="F259" s="163">
        <f t="shared" si="47"/>
        <v>0</v>
      </c>
      <c r="G259" s="163">
        <f t="shared" si="48"/>
        <v>0</v>
      </c>
      <c r="H259" s="163">
        <f t="shared" si="49"/>
        <v>0</v>
      </c>
      <c r="I259" s="163">
        <f t="shared" si="50"/>
        <v>0</v>
      </c>
      <c r="J259" s="191" t="s">
        <v>26</v>
      </c>
      <c r="K259" s="165">
        <v>0.96</v>
      </c>
      <c r="L259" s="166"/>
      <c r="M259" s="206"/>
    </row>
    <row r="260" spans="1:13" s="2" customFormat="1" ht="14.25" customHeight="1" outlineLevel="1" x14ac:dyDescent="0.25">
      <c r="A260" s="160">
        <f t="shared" si="45"/>
        <v>208</v>
      </c>
      <c r="B260" s="203" t="s">
        <v>7</v>
      </c>
      <c r="C260" s="381" t="s">
        <v>48</v>
      </c>
      <c r="D260" s="250" t="s">
        <v>363</v>
      </c>
      <c r="E260" s="162">
        <f t="shared" si="46"/>
        <v>0</v>
      </c>
      <c r="F260" s="163">
        <f t="shared" si="47"/>
        <v>0</v>
      </c>
      <c r="G260" s="163">
        <f t="shared" si="48"/>
        <v>0</v>
      </c>
      <c r="H260" s="163">
        <f t="shared" si="49"/>
        <v>0</v>
      </c>
      <c r="I260" s="163">
        <f t="shared" si="50"/>
        <v>0</v>
      </c>
      <c r="J260" s="191" t="s">
        <v>26</v>
      </c>
      <c r="K260" s="165">
        <v>1.34</v>
      </c>
      <c r="L260" s="166"/>
      <c r="M260" s="206"/>
    </row>
    <row r="261" spans="1:13" s="2" customFormat="1" ht="14.25" customHeight="1" outlineLevel="1" x14ac:dyDescent="0.25">
      <c r="A261" s="160">
        <f t="shared" si="45"/>
        <v>209</v>
      </c>
      <c r="B261" s="161" t="s">
        <v>42</v>
      </c>
      <c r="C261" s="381"/>
      <c r="D261" s="250" t="s">
        <v>452</v>
      </c>
      <c r="E261" s="162">
        <f t="shared" si="46"/>
        <v>0</v>
      </c>
      <c r="F261" s="163">
        <f t="shared" si="47"/>
        <v>0</v>
      </c>
      <c r="G261" s="163">
        <f t="shared" si="48"/>
        <v>0</v>
      </c>
      <c r="H261" s="163">
        <f t="shared" si="49"/>
        <v>0</v>
      </c>
      <c r="I261" s="163">
        <f t="shared" si="50"/>
        <v>0</v>
      </c>
      <c r="J261" s="191" t="s">
        <v>26</v>
      </c>
      <c r="K261" s="165">
        <v>1.3</v>
      </c>
      <c r="L261" s="166"/>
      <c r="M261" s="206" t="s">
        <v>146</v>
      </c>
    </row>
    <row r="262" spans="1:13" s="2" customFormat="1" ht="14.25" customHeight="1" outlineLevel="1" x14ac:dyDescent="0.25">
      <c r="A262" s="160">
        <f t="shared" si="45"/>
        <v>210</v>
      </c>
      <c r="B262" s="161" t="s">
        <v>42</v>
      </c>
      <c r="C262" s="381"/>
      <c r="D262" s="250" t="s">
        <v>453</v>
      </c>
      <c r="E262" s="162">
        <f t="shared" si="46"/>
        <v>0</v>
      </c>
      <c r="F262" s="163">
        <f t="shared" si="47"/>
        <v>0</v>
      </c>
      <c r="G262" s="163">
        <f t="shared" si="48"/>
        <v>0</v>
      </c>
      <c r="H262" s="163">
        <f t="shared" si="49"/>
        <v>0</v>
      </c>
      <c r="I262" s="163">
        <f t="shared" si="50"/>
        <v>0</v>
      </c>
      <c r="J262" s="191" t="s">
        <v>26</v>
      </c>
      <c r="K262" s="165">
        <v>1.66</v>
      </c>
      <c r="L262" s="166"/>
      <c r="M262" s="206" t="s">
        <v>146</v>
      </c>
    </row>
    <row r="263" spans="1:13" s="8" customFormat="1" ht="14.25" customHeight="1" outlineLevel="1" x14ac:dyDescent="0.25">
      <c r="A263" s="160">
        <f t="shared" si="45"/>
        <v>211</v>
      </c>
      <c r="B263" s="161" t="s">
        <v>42</v>
      </c>
      <c r="C263" s="381" t="s">
        <v>45</v>
      </c>
      <c r="D263" s="190" t="s">
        <v>61</v>
      </c>
      <c r="E263" s="162">
        <f t="shared" si="46"/>
        <v>0</v>
      </c>
      <c r="F263" s="163">
        <f t="shared" si="40"/>
        <v>0</v>
      </c>
      <c r="G263" s="163">
        <f t="shared" si="41"/>
        <v>0</v>
      </c>
      <c r="H263" s="163">
        <f t="shared" si="42"/>
        <v>0</v>
      </c>
      <c r="I263" s="163">
        <f t="shared" si="43"/>
        <v>0</v>
      </c>
      <c r="J263" s="164" t="s">
        <v>26</v>
      </c>
      <c r="K263" s="165">
        <v>2.35</v>
      </c>
      <c r="L263" s="166"/>
      <c r="M263" s="192"/>
    </row>
    <row r="264" spans="1:13" s="2" customFormat="1" ht="14.25" customHeight="1" outlineLevel="1" x14ac:dyDescent="0.25">
      <c r="A264" s="160">
        <f t="shared" si="45"/>
        <v>212</v>
      </c>
      <c r="B264" s="161" t="s">
        <v>42</v>
      </c>
      <c r="C264" s="381" t="s">
        <v>50</v>
      </c>
      <c r="D264" s="251" t="s">
        <v>120</v>
      </c>
      <c r="E264" s="162">
        <f t="shared" si="46"/>
        <v>0</v>
      </c>
      <c r="F264" s="163">
        <f>ROUND(K264*0.83,6)*L264</f>
        <v>0</v>
      </c>
      <c r="G264" s="163">
        <f>ROUND(K264*0.85,6)*L264</f>
        <v>0</v>
      </c>
      <c r="H264" s="163">
        <f>ROUND(K264*0.9,6)*L264</f>
        <v>0</v>
      </c>
      <c r="I264" s="163">
        <f>K264*L264</f>
        <v>0</v>
      </c>
      <c r="J264" s="252" t="s">
        <v>26</v>
      </c>
      <c r="K264" s="253">
        <v>2.41</v>
      </c>
      <c r="L264" s="254"/>
      <c r="M264" s="255"/>
    </row>
    <row r="265" spans="1:13" s="2" customFormat="1" ht="14.25" customHeight="1" outlineLevel="1" x14ac:dyDescent="0.25">
      <c r="A265" s="160">
        <f t="shared" si="45"/>
        <v>213</v>
      </c>
      <c r="B265" s="161" t="s">
        <v>42</v>
      </c>
      <c r="C265" s="381"/>
      <c r="D265" s="251" t="s">
        <v>337</v>
      </c>
      <c r="E265" s="162">
        <f t="shared" si="46"/>
        <v>0</v>
      </c>
      <c r="F265" s="163">
        <f>ROUND(K265*0.83,6)*L265</f>
        <v>0</v>
      </c>
      <c r="G265" s="163">
        <f>ROUND(K265*0.85,6)*L265</f>
        <v>0</v>
      </c>
      <c r="H265" s="163">
        <f>ROUND(K265*0.9,6)*L265</f>
        <v>0</v>
      </c>
      <c r="I265" s="163">
        <f>K265*L265</f>
        <v>0</v>
      </c>
      <c r="J265" s="252" t="s">
        <v>26</v>
      </c>
      <c r="K265" s="253">
        <v>2.41</v>
      </c>
      <c r="L265" s="254"/>
      <c r="M265" s="369" t="s">
        <v>146</v>
      </c>
    </row>
    <row r="266" spans="1:13" s="2" customFormat="1" ht="14.25" customHeight="1" outlineLevel="1" x14ac:dyDescent="0.25">
      <c r="A266" s="160">
        <f t="shared" ref="A266:A300" si="51">A265+1</f>
        <v>214</v>
      </c>
      <c r="B266" s="161" t="s">
        <v>42</v>
      </c>
      <c r="C266" s="381" t="s">
        <v>268</v>
      </c>
      <c r="D266" s="190" t="s">
        <v>274</v>
      </c>
      <c r="E266" s="162">
        <f t="shared" si="46"/>
        <v>0</v>
      </c>
      <c r="F266" s="163">
        <f>ROUND(K266*0.83,6)*L266</f>
        <v>0</v>
      </c>
      <c r="G266" s="163">
        <f>ROUND(K266*0.85,6)*L266</f>
        <v>0</v>
      </c>
      <c r="H266" s="163">
        <f>ROUND(K266*0.9,6)*L266</f>
        <v>0</v>
      </c>
      <c r="I266" s="163">
        <f>K266*L266</f>
        <v>0</v>
      </c>
      <c r="J266" s="252" t="s">
        <v>26</v>
      </c>
      <c r="K266" s="165">
        <v>1.94</v>
      </c>
      <c r="L266" s="166"/>
      <c r="M266" s="192"/>
    </row>
    <row r="267" spans="1:13" s="2" customFormat="1" ht="14.25" customHeight="1" outlineLevel="1" x14ac:dyDescent="0.25">
      <c r="A267" s="160">
        <f t="shared" si="51"/>
        <v>215</v>
      </c>
      <c r="B267" s="189" t="s">
        <v>7</v>
      </c>
      <c r="C267" s="381"/>
      <c r="D267" s="248" t="s">
        <v>421</v>
      </c>
      <c r="E267" s="162">
        <f t="shared" si="46"/>
        <v>0</v>
      </c>
      <c r="F267" s="163">
        <f>ROUND(K267*0.83,6)*L267</f>
        <v>0</v>
      </c>
      <c r="G267" s="163">
        <f>ROUND(K267*0.85,6)*L267</f>
        <v>0</v>
      </c>
      <c r="H267" s="163">
        <f>ROUND(K267*0.9,6)*L267</f>
        <v>0</v>
      </c>
      <c r="I267" s="163">
        <f>K267*L267</f>
        <v>0</v>
      </c>
      <c r="J267" s="191" t="s">
        <v>26</v>
      </c>
      <c r="K267" s="165">
        <v>2.27</v>
      </c>
      <c r="L267" s="166"/>
      <c r="M267" s="206" t="s">
        <v>146</v>
      </c>
    </row>
    <row r="268" spans="1:13" s="2" customFormat="1" ht="14.25" customHeight="1" outlineLevel="1" x14ac:dyDescent="0.25">
      <c r="A268" s="160">
        <f t="shared" si="51"/>
        <v>216</v>
      </c>
      <c r="B268" s="189" t="s">
        <v>7</v>
      </c>
      <c r="C268" s="381"/>
      <c r="D268" s="248" t="s">
        <v>367</v>
      </c>
      <c r="E268" s="162">
        <f t="shared" si="46"/>
        <v>0</v>
      </c>
      <c r="F268" s="163">
        <f t="shared" si="40"/>
        <v>0</v>
      </c>
      <c r="G268" s="163">
        <f t="shared" si="41"/>
        <v>0</v>
      </c>
      <c r="H268" s="163">
        <f t="shared" si="42"/>
        <v>0</v>
      </c>
      <c r="I268" s="163">
        <f t="shared" si="43"/>
        <v>0</v>
      </c>
      <c r="J268" s="191" t="s">
        <v>26</v>
      </c>
      <c r="K268" s="165">
        <v>0.95</v>
      </c>
      <c r="L268" s="166"/>
      <c r="M268" s="206" t="s">
        <v>146</v>
      </c>
    </row>
    <row r="269" spans="1:13" s="2" customFormat="1" ht="14.25" customHeight="1" outlineLevel="1" x14ac:dyDescent="0.25">
      <c r="A269" s="160">
        <f t="shared" si="51"/>
        <v>217</v>
      </c>
      <c r="B269" s="203" t="s">
        <v>7</v>
      </c>
      <c r="C269" s="381" t="s">
        <v>45</v>
      </c>
      <c r="D269" s="250" t="s">
        <v>290</v>
      </c>
      <c r="E269" s="162">
        <f t="shared" si="46"/>
        <v>0</v>
      </c>
      <c r="F269" s="163">
        <f t="shared" si="40"/>
        <v>0</v>
      </c>
      <c r="G269" s="163">
        <f t="shared" si="41"/>
        <v>0</v>
      </c>
      <c r="H269" s="163">
        <f t="shared" si="42"/>
        <v>0</v>
      </c>
      <c r="I269" s="163">
        <f t="shared" si="43"/>
        <v>0</v>
      </c>
      <c r="J269" s="191" t="s">
        <v>26</v>
      </c>
      <c r="K269" s="165">
        <v>1.34</v>
      </c>
      <c r="L269" s="166"/>
      <c r="M269" s="247"/>
    </row>
    <row r="270" spans="1:13" s="2" customFormat="1" ht="14.25" customHeight="1" outlineLevel="1" x14ac:dyDescent="0.25">
      <c r="A270" s="160">
        <f t="shared" si="51"/>
        <v>218</v>
      </c>
      <c r="B270" s="161" t="s">
        <v>42</v>
      </c>
      <c r="C270" s="381"/>
      <c r="D270" s="205" t="s">
        <v>520</v>
      </c>
      <c r="E270" s="162">
        <f t="shared" si="46"/>
        <v>0</v>
      </c>
      <c r="F270" s="163">
        <f t="shared" si="40"/>
        <v>0</v>
      </c>
      <c r="G270" s="163">
        <f t="shared" si="41"/>
        <v>0</v>
      </c>
      <c r="H270" s="163">
        <f t="shared" si="42"/>
        <v>0</v>
      </c>
      <c r="I270" s="163">
        <f t="shared" si="43"/>
        <v>0</v>
      </c>
      <c r="J270" s="191" t="s">
        <v>26</v>
      </c>
      <c r="K270" s="165">
        <v>2.56</v>
      </c>
      <c r="L270" s="166"/>
      <c r="M270" s="192"/>
    </row>
    <row r="271" spans="1:13" s="2" customFormat="1" ht="14.25" customHeight="1" outlineLevel="1" x14ac:dyDescent="0.25">
      <c r="A271" s="160">
        <f t="shared" si="51"/>
        <v>219</v>
      </c>
      <c r="B271" s="189" t="s">
        <v>7</v>
      </c>
      <c r="C271" s="381" t="s">
        <v>45</v>
      </c>
      <c r="D271" s="213" t="s">
        <v>188</v>
      </c>
      <c r="E271" s="162">
        <f t="shared" si="46"/>
        <v>0</v>
      </c>
      <c r="F271" s="163">
        <f t="shared" si="40"/>
        <v>0</v>
      </c>
      <c r="G271" s="163">
        <f t="shared" si="41"/>
        <v>0</v>
      </c>
      <c r="H271" s="163">
        <f t="shared" si="42"/>
        <v>0</v>
      </c>
      <c r="I271" s="163">
        <f t="shared" si="43"/>
        <v>0</v>
      </c>
      <c r="J271" s="164" t="s">
        <v>26</v>
      </c>
      <c r="K271" s="165">
        <v>0.96</v>
      </c>
      <c r="L271" s="166"/>
      <c r="M271" s="206" t="s">
        <v>146</v>
      </c>
    </row>
    <row r="272" spans="1:13" s="2" customFormat="1" ht="14.25" customHeight="1" outlineLevel="1" x14ac:dyDescent="0.25">
      <c r="A272" s="160">
        <f t="shared" si="51"/>
        <v>220</v>
      </c>
      <c r="B272" s="189" t="s">
        <v>7</v>
      </c>
      <c r="C272" s="381"/>
      <c r="D272" s="213" t="s">
        <v>189</v>
      </c>
      <c r="E272" s="162">
        <f t="shared" si="46"/>
        <v>0</v>
      </c>
      <c r="F272" s="163">
        <f t="shared" si="40"/>
        <v>0</v>
      </c>
      <c r="G272" s="163">
        <f t="shared" si="41"/>
        <v>0</v>
      </c>
      <c r="H272" s="163">
        <f t="shared" si="42"/>
        <v>0</v>
      </c>
      <c r="I272" s="163">
        <f t="shared" si="43"/>
        <v>0</v>
      </c>
      <c r="J272" s="164" t="s">
        <v>26</v>
      </c>
      <c r="K272" s="165">
        <v>0.9</v>
      </c>
      <c r="L272" s="166"/>
      <c r="M272" s="206" t="s">
        <v>146</v>
      </c>
    </row>
    <row r="273" spans="1:13" s="2" customFormat="1" ht="14.25" customHeight="1" outlineLevel="1" x14ac:dyDescent="0.25">
      <c r="A273" s="160">
        <f t="shared" si="51"/>
        <v>221</v>
      </c>
      <c r="B273" s="161" t="s">
        <v>42</v>
      </c>
      <c r="C273" s="381" t="s">
        <v>268</v>
      </c>
      <c r="D273" s="190" t="s">
        <v>122</v>
      </c>
      <c r="E273" s="162">
        <f t="shared" si="46"/>
        <v>0</v>
      </c>
      <c r="F273" s="163">
        <f t="shared" si="40"/>
        <v>0</v>
      </c>
      <c r="G273" s="163">
        <f t="shared" si="41"/>
        <v>0</v>
      </c>
      <c r="H273" s="163">
        <f t="shared" si="42"/>
        <v>0</v>
      </c>
      <c r="I273" s="163">
        <f t="shared" si="43"/>
        <v>0</v>
      </c>
      <c r="J273" s="191" t="s">
        <v>26</v>
      </c>
      <c r="K273" s="165">
        <v>2.56</v>
      </c>
      <c r="L273" s="166"/>
      <c r="M273" s="192"/>
    </row>
    <row r="274" spans="1:13" s="2" customFormat="1" ht="14.25" customHeight="1" outlineLevel="1" x14ac:dyDescent="0.25">
      <c r="A274" s="160">
        <f t="shared" si="51"/>
        <v>222</v>
      </c>
      <c r="B274" s="161" t="s">
        <v>42</v>
      </c>
      <c r="C274" s="381" t="s">
        <v>268</v>
      </c>
      <c r="D274" s="250" t="s">
        <v>255</v>
      </c>
      <c r="E274" s="162">
        <f t="shared" si="46"/>
        <v>0</v>
      </c>
      <c r="F274" s="163">
        <f t="shared" si="40"/>
        <v>0</v>
      </c>
      <c r="G274" s="163">
        <f t="shared" si="41"/>
        <v>0</v>
      </c>
      <c r="H274" s="163">
        <f t="shared" si="42"/>
        <v>0</v>
      </c>
      <c r="I274" s="163">
        <f t="shared" si="43"/>
        <v>0</v>
      </c>
      <c r="J274" s="191" t="s">
        <v>26</v>
      </c>
      <c r="K274" s="165">
        <v>2</v>
      </c>
      <c r="L274" s="166"/>
      <c r="M274" s="206" t="s">
        <v>146</v>
      </c>
    </row>
    <row r="275" spans="1:13" s="2" customFormat="1" ht="14.25" customHeight="1" outlineLevel="1" x14ac:dyDescent="0.25">
      <c r="A275" s="160">
        <f t="shared" si="51"/>
        <v>223</v>
      </c>
      <c r="B275" s="208" t="s">
        <v>7</v>
      </c>
      <c r="C275" s="381" t="s">
        <v>49</v>
      </c>
      <c r="D275" s="250" t="s">
        <v>450</v>
      </c>
      <c r="E275" s="162">
        <f t="shared" si="46"/>
        <v>0</v>
      </c>
      <c r="F275" s="163">
        <f t="shared" si="40"/>
        <v>0</v>
      </c>
      <c r="G275" s="163">
        <f t="shared" si="41"/>
        <v>0</v>
      </c>
      <c r="H275" s="163">
        <f t="shared" si="42"/>
        <v>0</v>
      </c>
      <c r="I275" s="163">
        <f t="shared" si="43"/>
        <v>0</v>
      </c>
      <c r="J275" s="191" t="s">
        <v>26</v>
      </c>
      <c r="K275" s="165">
        <v>1.06</v>
      </c>
      <c r="L275" s="166"/>
      <c r="M275" s="247"/>
    </row>
    <row r="276" spans="1:13" s="2" customFormat="1" ht="14.25" customHeight="1" outlineLevel="1" x14ac:dyDescent="0.25">
      <c r="A276" s="160">
        <f t="shared" si="51"/>
        <v>224</v>
      </c>
      <c r="B276" s="208" t="s">
        <v>7</v>
      </c>
      <c r="C276" s="381"/>
      <c r="D276" s="248" t="s">
        <v>451</v>
      </c>
      <c r="E276" s="162">
        <f t="shared" si="46"/>
        <v>0</v>
      </c>
      <c r="F276" s="163">
        <f t="shared" si="40"/>
        <v>0</v>
      </c>
      <c r="G276" s="163">
        <f t="shared" si="41"/>
        <v>0</v>
      </c>
      <c r="H276" s="163">
        <f t="shared" si="42"/>
        <v>0</v>
      </c>
      <c r="I276" s="163">
        <f t="shared" si="43"/>
        <v>0</v>
      </c>
      <c r="J276" s="191" t="s">
        <v>26</v>
      </c>
      <c r="K276" s="165">
        <v>1.33</v>
      </c>
      <c r="L276" s="166"/>
      <c r="M276" s="256"/>
    </row>
    <row r="277" spans="1:13" s="2" customFormat="1" ht="14.25" customHeight="1" outlineLevel="1" x14ac:dyDescent="0.25">
      <c r="A277" s="160">
        <f t="shared" si="51"/>
        <v>225</v>
      </c>
      <c r="B277" s="208" t="s">
        <v>7</v>
      </c>
      <c r="C277" s="381" t="s">
        <v>48</v>
      </c>
      <c r="D277" s="248" t="s">
        <v>368</v>
      </c>
      <c r="E277" s="162">
        <f t="shared" si="46"/>
        <v>0</v>
      </c>
      <c r="F277" s="163">
        <f t="shared" si="40"/>
        <v>0</v>
      </c>
      <c r="G277" s="163">
        <f t="shared" si="41"/>
        <v>0</v>
      </c>
      <c r="H277" s="163">
        <f t="shared" si="42"/>
        <v>0</v>
      </c>
      <c r="I277" s="163">
        <f t="shared" si="43"/>
        <v>0</v>
      </c>
      <c r="J277" s="191" t="s">
        <v>26</v>
      </c>
      <c r="K277" s="165">
        <v>1.06</v>
      </c>
      <c r="L277" s="166"/>
      <c r="M277" s="256" t="s">
        <v>146</v>
      </c>
    </row>
    <row r="278" spans="1:13" s="2" customFormat="1" ht="14.25" customHeight="1" outlineLevel="1" x14ac:dyDescent="0.25">
      <c r="A278" s="160">
        <f t="shared" ref="A278:A287" si="52">A277+1</f>
        <v>226</v>
      </c>
      <c r="B278" s="161" t="s">
        <v>42</v>
      </c>
      <c r="C278" s="381" t="s">
        <v>50</v>
      </c>
      <c r="D278" s="248" t="s">
        <v>256</v>
      </c>
      <c r="E278" s="162">
        <f t="shared" si="46"/>
        <v>0</v>
      </c>
      <c r="F278" s="163">
        <f t="shared" si="40"/>
        <v>0</v>
      </c>
      <c r="G278" s="163">
        <f t="shared" si="41"/>
        <v>0</v>
      </c>
      <c r="H278" s="163">
        <f t="shared" si="42"/>
        <v>0</v>
      </c>
      <c r="I278" s="163">
        <f t="shared" si="43"/>
        <v>0</v>
      </c>
      <c r="J278" s="191" t="s">
        <v>26</v>
      </c>
      <c r="K278" s="165">
        <v>1.73</v>
      </c>
      <c r="L278" s="166"/>
      <c r="M278" s="256"/>
    </row>
    <row r="279" spans="1:13" s="2" customFormat="1" ht="14.25" customHeight="1" outlineLevel="1" x14ac:dyDescent="0.25">
      <c r="A279" s="160">
        <f t="shared" si="52"/>
        <v>227</v>
      </c>
      <c r="B279" s="208" t="s">
        <v>7</v>
      </c>
      <c r="C279" s="381" t="s">
        <v>50</v>
      </c>
      <c r="D279" s="248" t="s">
        <v>414</v>
      </c>
      <c r="E279" s="162">
        <f t="shared" si="46"/>
        <v>0</v>
      </c>
      <c r="F279" s="163">
        <f t="shared" si="40"/>
        <v>0</v>
      </c>
      <c r="G279" s="163">
        <f t="shared" si="41"/>
        <v>0</v>
      </c>
      <c r="H279" s="163">
        <f t="shared" si="42"/>
        <v>0</v>
      </c>
      <c r="I279" s="163">
        <f t="shared" si="43"/>
        <v>0</v>
      </c>
      <c r="J279" s="191" t="s">
        <v>26</v>
      </c>
      <c r="K279" s="165">
        <v>1.24</v>
      </c>
      <c r="L279" s="166"/>
      <c r="M279" s="192"/>
    </row>
    <row r="280" spans="1:13" s="2" customFormat="1" ht="14.25" customHeight="1" outlineLevel="1" x14ac:dyDescent="0.25">
      <c r="A280" s="160">
        <f t="shared" si="52"/>
        <v>228</v>
      </c>
      <c r="B280" s="161" t="s">
        <v>42</v>
      </c>
      <c r="C280" s="381" t="s">
        <v>51</v>
      </c>
      <c r="D280" s="257" t="s">
        <v>91</v>
      </c>
      <c r="E280" s="162">
        <f t="shared" si="46"/>
        <v>0</v>
      </c>
      <c r="F280" s="163">
        <f>ROUND(K280*0.83,6)*L280</f>
        <v>0</v>
      </c>
      <c r="G280" s="163">
        <f>ROUND(K280*0.85,6)*L280</f>
        <v>0</v>
      </c>
      <c r="H280" s="163">
        <f>ROUND(K280*0.9,6)*L280</f>
        <v>0</v>
      </c>
      <c r="I280" s="163">
        <f>K280*L280</f>
        <v>0</v>
      </c>
      <c r="J280" s="191" t="s">
        <v>26</v>
      </c>
      <c r="K280" s="165">
        <v>2.87</v>
      </c>
      <c r="L280" s="166"/>
      <c r="M280" s="192"/>
    </row>
    <row r="281" spans="1:13" s="2" customFormat="1" ht="14.25" customHeight="1" outlineLevel="1" x14ac:dyDescent="0.25">
      <c r="A281" s="160">
        <f t="shared" si="52"/>
        <v>229</v>
      </c>
      <c r="B281" s="208" t="s">
        <v>7</v>
      </c>
      <c r="C281" s="381"/>
      <c r="D281" s="248" t="s">
        <v>422</v>
      </c>
      <c r="E281" s="162">
        <f t="shared" si="46"/>
        <v>0</v>
      </c>
      <c r="F281" s="163">
        <f>ROUND(K281*0.83,6)*L281</f>
        <v>0</v>
      </c>
      <c r="G281" s="163">
        <f>ROUND(K281*0.85,6)*L281</f>
        <v>0</v>
      </c>
      <c r="H281" s="163">
        <f>ROUND(K281*0.9,6)*L281</f>
        <v>0</v>
      </c>
      <c r="I281" s="163">
        <f>K281*L281</f>
        <v>0</v>
      </c>
      <c r="J281" s="191" t="s">
        <v>26</v>
      </c>
      <c r="K281" s="165">
        <v>1.68</v>
      </c>
      <c r="L281" s="166"/>
      <c r="M281" s="206" t="s">
        <v>146</v>
      </c>
    </row>
    <row r="282" spans="1:13" s="2" customFormat="1" ht="14.25" customHeight="1" outlineLevel="1" x14ac:dyDescent="0.25">
      <c r="A282" s="160">
        <f t="shared" si="52"/>
        <v>230</v>
      </c>
      <c r="B282" s="161" t="s">
        <v>42</v>
      </c>
      <c r="C282" s="381" t="s">
        <v>268</v>
      </c>
      <c r="D282" s="227" t="s">
        <v>521</v>
      </c>
      <c r="E282" s="162">
        <f t="shared" si="46"/>
        <v>0</v>
      </c>
      <c r="F282" s="163">
        <f t="shared" si="40"/>
        <v>0</v>
      </c>
      <c r="G282" s="163">
        <f t="shared" si="41"/>
        <v>0</v>
      </c>
      <c r="H282" s="163">
        <f t="shared" si="42"/>
        <v>0</v>
      </c>
      <c r="I282" s="163">
        <f t="shared" si="43"/>
        <v>0</v>
      </c>
      <c r="J282" s="164" t="s">
        <v>26</v>
      </c>
      <c r="K282" s="165">
        <v>2.35</v>
      </c>
      <c r="L282" s="166"/>
      <c r="M282" s="192"/>
    </row>
    <row r="283" spans="1:13" s="2" customFormat="1" ht="14.25" customHeight="1" outlineLevel="1" x14ac:dyDescent="0.25">
      <c r="A283" s="160">
        <f t="shared" si="52"/>
        <v>231</v>
      </c>
      <c r="B283" s="189" t="s">
        <v>7</v>
      </c>
      <c r="C283" s="381" t="s">
        <v>50</v>
      </c>
      <c r="D283" s="213" t="s">
        <v>364</v>
      </c>
      <c r="E283" s="162">
        <f t="shared" si="46"/>
        <v>0</v>
      </c>
      <c r="F283" s="163">
        <f t="shared" si="40"/>
        <v>0</v>
      </c>
      <c r="G283" s="163">
        <f t="shared" si="41"/>
        <v>0</v>
      </c>
      <c r="H283" s="163">
        <f t="shared" si="42"/>
        <v>0</v>
      </c>
      <c r="I283" s="163">
        <f t="shared" si="43"/>
        <v>0</v>
      </c>
      <c r="J283" s="164" t="s">
        <v>26</v>
      </c>
      <c r="K283" s="165">
        <v>2.5499999999999998</v>
      </c>
      <c r="L283" s="166"/>
      <c r="M283" s="206" t="s">
        <v>146</v>
      </c>
    </row>
    <row r="284" spans="1:13" s="2" customFormat="1" ht="14.25" customHeight="1" outlineLevel="1" x14ac:dyDescent="0.25">
      <c r="A284" s="160">
        <f t="shared" si="52"/>
        <v>232</v>
      </c>
      <c r="B284" s="161" t="s">
        <v>42</v>
      </c>
      <c r="C284" s="381" t="s">
        <v>268</v>
      </c>
      <c r="D284" s="190" t="s">
        <v>257</v>
      </c>
      <c r="E284" s="162">
        <f t="shared" si="46"/>
        <v>0</v>
      </c>
      <c r="F284" s="163">
        <f t="shared" si="40"/>
        <v>0</v>
      </c>
      <c r="G284" s="163">
        <f t="shared" si="41"/>
        <v>0</v>
      </c>
      <c r="H284" s="163">
        <f t="shared" si="42"/>
        <v>0</v>
      </c>
      <c r="I284" s="163">
        <f t="shared" si="43"/>
        <v>0</v>
      </c>
      <c r="J284" s="164" t="s">
        <v>26</v>
      </c>
      <c r="K284" s="165">
        <v>1.89</v>
      </c>
      <c r="L284" s="166"/>
      <c r="M284" s="206" t="s">
        <v>146</v>
      </c>
    </row>
    <row r="285" spans="1:13" s="2" customFormat="1" ht="14.25" customHeight="1" outlineLevel="1" x14ac:dyDescent="0.25">
      <c r="A285" s="160">
        <f t="shared" si="52"/>
        <v>233</v>
      </c>
      <c r="B285" s="161" t="s">
        <v>42</v>
      </c>
      <c r="C285" s="381" t="s">
        <v>51</v>
      </c>
      <c r="D285" s="190" t="s">
        <v>93</v>
      </c>
      <c r="E285" s="162">
        <f t="shared" si="46"/>
        <v>0</v>
      </c>
      <c r="F285" s="163">
        <f>ROUND(K285*0.83,6)*L285</f>
        <v>0</v>
      </c>
      <c r="G285" s="163">
        <f>ROUND(K285*0.85,6)*L285</f>
        <v>0</v>
      </c>
      <c r="H285" s="163">
        <f>ROUND(K285*0.9,6)*L285</f>
        <v>0</v>
      </c>
      <c r="I285" s="163">
        <f>K285*L285</f>
        <v>0</v>
      </c>
      <c r="J285" s="164" t="s">
        <v>26</v>
      </c>
      <c r="K285" s="165">
        <v>2.84</v>
      </c>
      <c r="L285" s="166"/>
      <c r="M285" s="192"/>
    </row>
    <row r="286" spans="1:13" s="2" customFormat="1" ht="14.25" customHeight="1" outlineLevel="1" x14ac:dyDescent="0.25">
      <c r="A286" s="160">
        <f t="shared" si="52"/>
        <v>234</v>
      </c>
      <c r="B286" s="161" t="s">
        <v>42</v>
      </c>
      <c r="C286" s="381" t="s">
        <v>51</v>
      </c>
      <c r="D286" s="190" t="s">
        <v>92</v>
      </c>
      <c r="E286" s="162">
        <f t="shared" si="46"/>
        <v>0</v>
      </c>
      <c r="F286" s="163">
        <f>ROUND(K286*0.83,6)*L286</f>
        <v>0</v>
      </c>
      <c r="G286" s="163">
        <f>ROUND(K286*0.85,6)*L286</f>
        <v>0</v>
      </c>
      <c r="H286" s="163">
        <f>ROUND(K286*0.9,6)*L286</f>
        <v>0</v>
      </c>
      <c r="I286" s="163">
        <f>K286*L286</f>
        <v>0</v>
      </c>
      <c r="J286" s="164" t="s">
        <v>26</v>
      </c>
      <c r="K286" s="165">
        <v>1.94</v>
      </c>
      <c r="L286" s="166"/>
      <c r="M286" s="192"/>
    </row>
    <row r="287" spans="1:13" s="2" customFormat="1" ht="14.25" customHeight="1" outlineLevel="1" x14ac:dyDescent="0.25">
      <c r="A287" s="160">
        <f t="shared" si="52"/>
        <v>235</v>
      </c>
      <c r="B287" s="161" t="s">
        <v>42</v>
      </c>
      <c r="C287" s="381" t="s">
        <v>268</v>
      </c>
      <c r="D287" s="190" t="s">
        <v>96</v>
      </c>
      <c r="E287" s="162">
        <f t="shared" si="46"/>
        <v>0</v>
      </c>
      <c r="F287" s="163">
        <f t="shared" si="40"/>
        <v>0</v>
      </c>
      <c r="G287" s="163">
        <f t="shared" si="41"/>
        <v>0</v>
      </c>
      <c r="H287" s="163">
        <f t="shared" si="42"/>
        <v>0</v>
      </c>
      <c r="I287" s="163">
        <f t="shared" si="43"/>
        <v>0</v>
      </c>
      <c r="J287" s="164" t="s">
        <v>26</v>
      </c>
      <c r="K287" s="165">
        <v>1.79</v>
      </c>
      <c r="L287" s="166"/>
      <c r="M287" s="192"/>
    </row>
    <row r="288" spans="1:13" s="2" customFormat="1" ht="14.25" customHeight="1" outlineLevel="1" x14ac:dyDescent="0.25">
      <c r="A288" s="160">
        <f t="shared" si="51"/>
        <v>236</v>
      </c>
      <c r="B288" s="161" t="s">
        <v>42</v>
      </c>
      <c r="C288" s="381" t="s">
        <v>268</v>
      </c>
      <c r="D288" s="205" t="s">
        <v>97</v>
      </c>
      <c r="E288" s="162">
        <f t="shared" si="46"/>
        <v>0</v>
      </c>
      <c r="F288" s="163">
        <f t="shared" si="40"/>
        <v>0</v>
      </c>
      <c r="G288" s="163">
        <f t="shared" si="41"/>
        <v>0</v>
      </c>
      <c r="H288" s="163">
        <f t="shared" si="42"/>
        <v>0</v>
      </c>
      <c r="I288" s="163">
        <f t="shared" si="43"/>
        <v>0</v>
      </c>
      <c r="J288" s="164" t="s">
        <v>26</v>
      </c>
      <c r="K288" s="165">
        <v>1.89</v>
      </c>
      <c r="L288" s="166"/>
      <c r="M288" s="192"/>
    </row>
    <row r="289" spans="1:13" s="2" customFormat="1" ht="14.25" customHeight="1" outlineLevel="1" x14ac:dyDescent="0.25">
      <c r="A289" s="160">
        <f t="shared" si="51"/>
        <v>237</v>
      </c>
      <c r="B289" s="189" t="s">
        <v>7</v>
      </c>
      <c r="C289" s="381" t="s">
        <v>51</v>
      </c>
      <c r="D289" s="205" t="s">
        <v>370</v>
      </c>
      <c r="E289" s="162">
        <f t="shared" si="46"/>
        <v>0</v>
      </c>
      <c r="F289" s="163">
        <f t="shared" si="40"/>
        <v>0</v>
      </c>
      <c r="G289" s="163">
        <f t="shared" si="41"/>
        <v>0</v>
      </c>
      <c r="H289" s="163">
        <f t="shared" si="42"/>
        <v>0</v>
      </c>
      <c r="I289" s="163">
        <f t="shared" si="43"/>
        <v>0</v>
      </c>
      <c r="J289" s="164" t="s">
        <v>26</v>
      </c>
      <c r="K289" s="165">
        <v>1.34</v>
      </c>
      <c r="L289" s="166"/>
      <c r="M289" s="206" t="s">
        <v>146</v>
      </c>
    </row>
    <row r="290" spans="1:13" s="2" customFormat="1" ht="15.75" outlineLevel="1" x14ac:dyDescent="0.25">
      <c r="A290" s="160">
        <f t="shared" si="51"/>
        <v>238</v>
      </c>
      <c r="B290" s="189" t="s">
        <v>7</v>
      </c>
      <c r="C290" s="381"/>
      <c r="D290" s="205" t="s">
        <v>423</v>
      </c>
      <c r="E290" s="162">
        <f t="shared" si="46"/>
        <v>0</v>
      </c>
      <c r="F290" s="163">
        <f t="shared" si="40"/>
        <v>0</v>
      </c>
      <c r="G290" s="163">
        <f t="shared" si="41"/>
        <v>0</v>
      </c>
      <c r="H290" s="163">
        <f t="shared" si="42"/>
        <v>0</v>
      </c>
      <c r="I290" s="163">
        <f t="shared" si="43"/>
        <v>0</v>
      </c>
      <c r="J290" s="164" t="s">
        <v>26</v>
      </c>
      <c r="K290" s="165">
        <v>1.06</v>
      </c>
      <c r="L290" s="166"/>
      <c r="M290" s="206" t="s">
        <v>146</v>
      </c>
    </row>
    <row r="291" spans="1:13" s="2" customFormat="1" ht="15.75" outlineLevel="1" x14ac:dyDescent="0.25">
      <c r="A291" s="160">
        <f t="shared" si="51"/>
        <v>239</v>
      </c>
      <c r="B291" s="161" t="s">
        <v>42</v>
      </c>
      <c r="C291" s="381" t="s">
        <v>56</v>
      </c>
      <c r="D291" s="205" t="s">
        <v>98</v>
      </c>
      <c r="E291" s="162">
        <f t="shared" si="46"/>
        <v>0</v>
      </c>
      <c r="F291" s="163">
        <f t="shared" si="40"/>
        <v>0</v>
      </c>
      <c r="G291" s="163">
        <f t="shared" si="41"/>
        <v>0</v>
      </c>
      <c r="H291" s="163">
        <f t="shared" si="42"/>
        <v>0</v>
      </c>
      <c r="I291" s="163">
        <f t="shared" si="43"/>
        <v>0</v>
      </c>
      <c r="J291" s="164" t="s">
        <v>26</v>
      </c>
      <c r="K291" s="165">
        <v>1.69</v>
      </c>
      <c r="L291" s="166"/>
      <c r="M291" s="192"/>
    </row>
    <row r="292" spans="1:13" s="2" customFormat="1" ht="14.25" customHeight="1" outlineLevel="1" x14ac:dyDescent="0.25">
      <c r="A292" s="160">
        <f t="shared" si="51"/>
        <v>240</v>
      </c>
      <c r="B292" s="208" t="s">
        <v>7</v>
      </c>
      <c r="C292" s="380" t="s">
        <v>49</v>
      </c>
      <c r="D292" s="258" t="s">
        <v>336</v>
      </c>
      <c r="E292" s="162">
        <f t="shared" si="46"/>
        <v>0</v>
      </c>
      <c r="F292" s="163">
        <f>ROUND(K292*0.83,6)*L292</f>
        <v>0</v>
      </c>
      <c r="G292" s="163">
        <f>ROUND(K292*0.85,6)*L292</f>
        <v>0</v>
      </c>
      <c r="H292" s="163">
        <f>ROUND(K292*0.9,6)*L292</f>
        <v>0</v>
      </c>
      <c r="I292" s="163">
        <f>K292*L292</f>
        <v>0</v>
      </c>
      <c r="J292" s="191" t="s">
        <v>26</v>
      </c>
      <c r="K292" s="165">
        <v>1.2</v>
      </c>
      <c r="L292" s="166"/>
      <c r="M292" s="206" t="s">
        <v>146</v>
      </c>
    </row>
    <row r="293" spans="1:13" s="2" customFormat="1" ht="14.25" customHeight="1" outlineLevel="1" x14ac:dyDescent="0.25">
      <c r="A293" s="160">
        <f t="shared" si="51"/>
        <v>241</v>
      </c>
      <c r="B293" s="208" t="s">
        <v>7</v>
      </c>
      <c r="C293" s="380"/>
      <c r="D293" s="205" t="s">
        <v>371</v>
      </c>
      <c r="E293" s="162">
        <f t="shared" si="46"/>
        <v>0</v>
      </c>
      <c r="F293" s="163">
        <f>ROUND(K293*0.83,6)*L293</f>
        <v>0</v>
      </c>
      <c r="G293" s="163">
        <f>ROUND(K293*0.85,6)*L293</f>
        <v>0</v>
      </c>
      <c r="H293" s="163">
        <f>ROUND(K293*0.9,6)*L293</f>
        <v>0</v>
      </c>
      <c r="I293" s="163">
        <f>K293*L293</f>
        <v>0</v>
      </c>
      <c r="J293" s="191" t="s">
        <v>26</v>
      </c>
      <c r="K293" s="165">
        <v>1.33</v>
      </c>
      <c r="L293" s="166"/>
      <c r="M293" s="206" t="s">
        <v>146</v>
      </c>
    </row>
    <row r="294" spans="1:13" s="2" customFormat="1" ht="14.25" customHeight="1" outlineLevel="1" x14ac:dyDescent="0.25">
      <c r="A294" s="160">
        <f t="shared" si="51"/>
        <v>242</v>
      </c>
      <c r="B294" s="208" t="s">
        <v>7</v>
      </c>
      <c r="C294" s="381" t="s">
        <v>47</v>
      </c>
      <c r="D294" s="205" t="s">
        <v>365</v>
      </c>
      <c r="E294" s="162">
        <f t="shared" si="46"/>
        <v>0</v>
      </c>
      <c r="F294" s="163">
        <f t="shared" ref="F294:F295" si="53">ROUND(K294*0.83,6)*L294</f>
        <v>0</v>
      </c>
      <c r="G294" s="163">
        <f t="shared" ref="G294:G295" si="54">ROUND(K294*0.85,6)*L294</f>
        <v>0</v>
      </c>
      <c r="H294" s="163">
        <f t="shared" ref="H294:H295" si="55">ROUND(K294*0.9,6)*L294</f>
        <v>0</v>
      </c>
      <c r="I294" s="163">
        <f t="shared" ref="I294:I295" si="56">K294*L294</f>
        <v>0</v>
      </c>
      <c r="J294" s="164" t="s">
        <v>26</v>
      </c>
      <c r="K294" s="165">
        <v>1</v>
      </c>
      <c r="L294" s="166"/>
      <c r="M294" s="206" t="s">
        <v>146</v>
      </c>
    </row>
    <row r="295" spans="1:13" s="2" customFormat="1" ht="14.25" customHeight="1" outlineLevel="1" x14ac:dyDescent="0.25">
      <c r="A295" s="160">
        <f t="shared" si="51"/>
        <v>243</v>
      </c>
      <c r="B295" s="208" t="s">
        <v>7</v>
      </c>
      <c r="C295" s="381" t="s">
        <v>50</v>
      </c>
      <c r="D295" s="205" t="s">
        <v>366</v>
      </c>
      <c r="E295" s="162">
        <f t="shared" si="46"/>
        <v>0</v>
      </c>
      <c r="F295" s="163">
        <f t="shared" si="53"/>
        <v>0</v>
      </c>
      <c r="G295" s="163">
        <f t="shared" si="54"/>
        <v>0</v>
      </c>
      <c r="H295" s="163">
        <f t="shared" si="55"/>
        <v>0</v>
      </c>
      <c r="I295" s="163">
        <f t="shared" si="56"/>
        <v>0</v>
      </c>
      <c r="J295" s="164" t="s">
        <v>26</v>
      </c>
      <c r="K295" s="165">
        <v>2.4</v>
      </c>
      <c r="L295" s="166"/>
      <c r="M295" s="206" t="s">
        <v>146</v>
      </c>
    </row>
    <row r="296" spans="1:13" s="2" customFormat="1" ht="14.25" customHeight="1" outlineLevel="1" x14ac:dyDescent="0.25">
      <c r="A296" s="160">
        <f t="shared" si="51"/>
        <v>244</v>
      </c>
      <c r="B296" s="161" t="s">
        <v>42</v>
      </c>
      <c r="C296" s="381" t="s">
        <v>268</v>
      </c>
      <c r="D296" s="205" t="s">
        <v>99</v>
      </c>
      <c r="E296" s="162">
        <f t="shared" si="46"/>
        <v>0</v>
      </c>
      <c r="F296" s="163">
        <f t="shared" si="40"/>
        <v>0</v>
      </c>
      <c r="G296" s="163">
        <f t="shared" si="41"/>
        <v>0</v>
      </c>
      <c r="H296" s="163">
        <f t="shared" si="42"/>
        <v>0</v>
      </c>
      <c r="I296" s="163">
        <f t="shared" si="43"/>
        <v>0</v>
      </c>
      <c r="J296" s="164" t="s">
        <v>26</v>
      </c>
      <c r="K296" s="165">
        <v>2.41</v>
      </c>
      <c r="L296" s="166"/>
      <c r="M296" s="192"/>
    </row>
    <row r="297" spans="1:13" s="2" customFormat="1" ht="15" customHeight="1" x14ac:dyDescent="0.25">
      <c r="A297" s="160">
        <f t="shared" si="51"/>
        <v>245</v>
      </c>
      <c r="B297" s="161" t="s">
        <v>42</v>
      </c>
      <c r="C297" s="381"/>
      <c r="D297" s="205" t="s">
        <v>314</v>
      </c>
      <c r="E297" s="162">
        <f t="shared" si="46"/>
        <v>0</v>
      </c>
      <c r="F297" s="163">
        <f t="shared" si="40"/>
        <v>0</v>
      </c>
      <c r="G297" s="163">
        <f t="shared" si="41"/>
        <v>0</v>
      </c>
      <c r="H297" s="163">
        <f t="shared" si="42"/>
        <v>0</v>
      </c>
      <c r="I297" s="163">
        <f t="shared" si="43"/>
        <v>0</v>
      </c>
      <c r="J297" s="164" t="s">
        <v>26</v>
      </c>
      <c r="K297" s="165">
        <v>2</v>
      </c>
      <c r="L297" s="166"/>
      <c r="M297" s="206" t="s">
        <v>146</v>
      </c>
    </row>
    <row r="298" spans="1:13" s="2" customFormat="1" ht="15" customHeight="1" x14ac:dyDescent="0.25">
      <c r="A298" s="160">
        <f t="shared" si="51"/>
        <v>246</v>
      </c>
      <c r="B298" s="208" t="s">
        <v>7</v>
      </c>
      <c r="C298" s="381" t="s">
        <v>45</v>
      </c>
      <c r="D298" s="238" t="s">
        <v>190</v>
      </c>
      <c r="E298" s="162">
        <f t="shared" si="46"/>
        <v>0</v>
      </c>
      <c r="F298" s="163">
        <f t="shared" si="40"/>
        <v>0</v>
      </c>
      <c r="G298" s="163">
        <f t="shared" si="41"/>
        <v>0</v>
      </c>
      <c r="H298" s="163">
        <f t="shared" si="42"/>
        <v>0</v>
      </c>
      <c r="I298" s="163">
        <f t="shared" si="43"/>
        <v>0</v>
      </c>
      <c r="J298" s="164" t="s">
        <v>26</v>
      </c>
      <c r="K298" s="165">
        <v>1.34</v>
      </c>
      <c r="L298" s="166"/>
      <c r="M298" s="247"/>
    </row>
    <row r="299" spans="1:13" s="2" customFormat="1" ht="15" customHeight="1" x14ac:dyDescent="0.25">
      <c r="A299" s="160">
        <f t="shared" si="51"/>
        <v>247</v>
      </c>
      <c r="B299" s="232" t="s">
        <v>42</v>
      </c>
      <c r="C299" s="386" t="s">
        <v>47</v>
      </c>
      <c r="D299" s="214" t="s">
        <v>100</v>
      </c>
      <c r="E299" s="163">
        <f t="shared" si="46"/>
        <v>0</v>
      </c>
      <c r="F299" s="184">
        <f t="shared" si="40"/>
        <v>0</v>
      </c>
      <c r="G299" s="184">
        <f t="shared" si="41"/>
        <v>0</v>
      </c>
      <c r="H299" s="184">
        <f t="shared" si="42"/>
        <v>0</v>
      </c>
      <c r="I299" s="184">
        <f t="shared" si="43"/>
        <v>0</v>
      </c>
      <c r="J299" s="185" t="s">
        <v>26</v>
      </c>
      <c r="K299" s="186">
        <v>2.1</v>
      </c>
      <c r="L299" s="166"/>
      <c r="M299" s="188"/>
    </row>
    <row r="300" spans="1:13" s="2" customFormat="1" ht="15" customHeight="1" thickBot="1" x14ac:dyDescent="0.3">
      <c r="A300" s="160">
        <f t="shared" si="51"/>
        <v>248</v>
      </c>
      <c r="B300" s="232" t="s">
        <v>42</v>
      </c>
      <c r="C300" s="386" t="s">
        <v>51</v>
      </c>
      <c r="D300" s="214" t="s">
        <v>323</v>
      </c>
      <c r="E300" s="176">
        <f t="shared" si="46"/>
        <v>0</v>
      </c>
      <c r="F300" s="184">
        <f t="shared" si="40"/>
        <v>0</v>
      </c>
      <c r="G300" s="184">
        <f t="shared" si="41"/>
        <v>0</v>
      </c>
      <c r="H300" s="184">
        <f t="shared" si="42"/>
        <v>0</v>
      </c>
      <c r="I300" s="184">
        <f t="shared" si="43"/>
        <v>0</v>
      </c>
      <c r="J300" s="185" t="s">
        <v>26</v>
      </c>
      <c r="K300" s="186">
        <v>2.29</v>
      </c>
      <c r="L300" s="179"/>
      <c r="M300" s="223" t="s">
        <v>146</v>
      </c>
    </row>
    <row r="301" spans="1:13" s="2" customFormat="1" ht="14.25" customHeight="1" outlineLevel="1" thickBot="1" x14ac:dyDescent="0.3">
      <c r="A301" s="15"/>
      <c r="B301" s="72"/>
      <c r="C301" s="383"/>
      <c r="D301" s="53" t="s">
        <v>13</v>
      </c>
      <c r="E301" s="148"/>
      <c r="F301" s="63"/>
      <c r="G301" s="63"/>
      <c r="H301" s="63"/>
      <c r="I301" s="63"/>
      <c r="J301" s="58"/>
      <c r="K301" s="59"/>
      <c r="L301" s="81"/>
      <c r="M301" s="92"/>
    </row>
    <row r="302" spans="1:13" s="2" customFormat="1" ht="14.25" customHeight="1" outlineLevel="1" x14ac:dyDescent="0.25">
      <c r="A302" s="313">
        <f>A300+1</f>
        <v>249</v>
      </c>
      <c r="B302" s="505" t="s">
        <v>7</v>
      </c>
      <c r="C302" s="398" t="s">
        <v>50</v>
      </c>
      <c r="D302" s="534" t="s">
        <v>197</v>
      </c>
      <c r="E302" s="65">
        <f t="shared" si="46"/>
        <v>0</v>
      </c>
      <c r="F302" s="48">
        <f t="shared" ref="F302:F307" si="57">ROUND(K302*0.83,6)*L302</f>
        <v>0</v>
      </c>
      <c r="G302" s="48">
        <f t="shared" ref="G302:G307" si="58">ROUND(K302*0.85,6)*L302</f>
        <v>0</v>
      </c>
      <c r="H302" s="48">
        <f t="shared" ref="H302:H307" si="59">ROUND(K302*0.9,6)*L302</f>
        <v>0</v>
      </c>
      <c r="I302" s="48">
        <f t="shared" ref="I302:I307" si="60">K302*L302</f>
        <v>0</v>
      </c>
      <c r="J302" s="317" t="s">
        <v>26</v>
      </c>
      <c r="K302" s="377">
        <v>0.64</v>
      </c>
      <c r="L302" s="378"/>
      <c r="M302" s="379"/>
    </row>
    <row r="303" spans="1:13" s="2" customFormat="1" ht="14.25" customHeight="1" outlineLevel="1" x14ac:dyDescent="0.25">
      <c r="A303" s="313">
        <f t="shared" ref="A303:A326" si="61">A302+1</f>
        <v>250</v>
      </c>
      <c r="B303" s="505" t="s">
        <v>7</v>
      </c>
      <c r="C303" s="398" t="s">
        <v>50</v>
      </c>
      <c r="D303" s="534" t="s">
        <v>531</v>
      </c>
      <c r="E303" s="65">
        <f t="shared" si="46"/>
        <v>0</v>
      </c>
      <c r="F303" s="48">
        <f t="shared" si="57"/>
        <v>0</v>
      </c>
      <c r="G303" s="48">
        <f t="shared" si="58"/>
        <v>0</v>
      </c>
      <c r="H303" s="48">
        <f t="shared" si="59"/>
        <v>0</v>
      </c>
      <c r="I303" s="48">
        <f t="shared" si="60"/>
        <v>0</v>
      </c>
      <c r="J303" s="317" t="s">
        <v>26</v>
      </c>
      <c r="K303" s="377">
        <v>0.72</v>
      </c>
      <c r="L303" s="378"/>
      <c r="M303" s="379" t="s">
        <v>146</v>
      </c>
    </row>
    <row r="304" spans="1:13" s="2" customFormat="1" ht="14.25" customHeight="1" outlineLevel="1" x14ac:dyDescent="0.25">
      <c r="A304" s="313">
        <f t="shared" si="61"/>
        <v>251</v>
      </c>
      <c r="B304" s="505" t="s">
        <v>7</v>
      </c>
      <c r="C304" s="398"/>
      <c r="D304" s="534" t="s">
        <v>663</v>
      </c>
      <c r="E304" s="65">
        <f t="shared" si="46"/>
        <v>0</v>
      </c>
      <c r="F304" s="48">
        <f t="shared" si="57"/>
        <v>0</v>
      </c>
      <c r="G304" s="48">
        <f t="shared" si="58"/>
        <v>0</v>
      </c>
      <c r="H304" s="48">
        <f t="shared" si="59"/>
        <v>0</v>
      </c>
      <c r="I304" s="48">
        <f t="shared" si="60"/>
        <v>0</v>
      </c>
      <c r="J304" s="317" t="s">
        <v>26</v>
      </c>
      <c r="K304" s="377">
        <v>0.65</v>
      </c>
      <c r="L304" s="378"/>
      <c r="M304" s="379"/>
    </row>
    <row r="305" spans="1:13" s="2" customFormat="1" ht="14.25" customHeight="1" outlineLevel="1" x14ac:dyDescent="0.25">
      <c r="A305" s="313">
        <f t="shared" si="61"/>
        <v>252</v>
      </c>
      <c r="B305" s="505" t="s">
        <v>7</v>
      </c>
      <c r="C305" s="398"/>
      <c r="D305" s="534" t="s">
        <v>532</v>
      </c>
      <c r="E305" s="65">
        <f t="shared" si="46"/>
        <v>0</v>
      </c>
      <c r="F305" s="48">
        <f t="shared" si="57"/>
        <v>0</v>
      </c>
      <c r="G305" s="48">
        <f t="shared" si="58"/>
        <v>0</v>
      </c>
      <c r="H305" s="48">
        <f t="shared" si="59"/>
        <v>0</v>
      </c>
      <c r="I305" s="48">
        <f t="shared" si="60"/>
        <v>0</v>
      </c>
      <c r="J305" s="317" t="s">
        <v>26</v>
      </c>
      <c r="K305" s="377">
        <v>0.72</v>
      </c>
      <c r="L305" s="378"/>
      <c r="M305" s="379" t="s">
        <v>146</v>
      </c>
    </row>
    <row r="306" spans="1:13" s="2" customFormat="1" ht="14.25" customHeight="1" outlineLevel="1" x14ac:dyDescent="0.25">
      <c r="A306" s="313">
        <f t="shared" si="61"/>
        <v>253</v>
      </c>
      <c r="B306" s="505" t="s">
        <v>7</v>
      </c>
      <c r="C306" s="398"/>
      <c r="D306" s="534" t="s">
        <v>664</v>
      </c>
      <c r="E306" s="65">
        <f t="shared" si="46"/>
        <v>0</v>
      </c>
      <c r="F306" s="48">
        <f t="shared" si="57"/>
        <v>0</v>
      </c>
      <c r="G306" s="48">
        <f t="shared" si="58"/>
        <v>0</v>
      </c>
      <c r="H306" s="48">
        <f t="shared" si="59"/>
        <v>0</v>
      </c>
      <c r="I306" s="48">
        <f t="shared" si="60"/>
        <v>0</v>
      </c>
      <c r="J306" s="317" t="s">
        <v>26</v>
      </c>
      <c r="K306" s="377">
        <v>0.75</v>
      </c>
      <c r="L306" s="378"/>
      <c r="M306" s="379" t="s">
        <v>146</v>
      </c>
    </row>
    <row r="307" spans="1:13" s="2" customFormat="1" ht="14.25" customHeight="1" outlineLevel="1" x14ac:dyDescent="0.25">
      <c r="A307" s="313">
        <f t="shared" si="61"/>
        <v>254</v>
      </c>
      <c r="B307" s="505" t="s">
        <v>7</v>
      </c>
      <c r="C307" s="398"/>
      <c r="D307" s="534" t="s">
        <v>628</v>
      </c>
      <c r="E307" s="65">
        <f t="shared" si="46"/>
        <v>0</v>
      </c>
      <c r="F307" s="48">
        <f t="shared" si="57"/>
        <v>0</v>
      </c>
      <c r="G307" s="48">
        <f t="shared" si="58"/>
        <v>0</v>
      </c>
      <c r="H307" s="48">
        <f t="shared" si="59"/>
        <v>0</v>
      </c>
      <c r="I307" s="48">
        <f t="shared" si="60"/>
        <v>0</v>
      </c>
      <c r="J307" s="317" t="s">
        <v>26</v>
      </c>
      <c r="K307" s="377">
        <v>0.51</v>
      </c>
      <c r="L307" s="378"/>
      <c r="M307" s="379" t="s">
        <v>146</v>
      </c>
    </row>
    <row r="308" spans="1:13" s="2" customFormat="1" ht="14.25" customHeight="1" outlineLevel="1" x14ac:dyDescent="0.25">
      <c r="A308" s="313">
        <f t="shared" si="61"/>
        <v>255</v>
      </c>
      <c r="B308" s="505" t="s">
        <v>7</v>
      </c>
      <c r="C308" s="398" t="s">
        <v>51</v>
      </c>
      <c r="D308" s="534" t="s">
        <v>192</v>
      </c>
      <c r="E308" s="65">
        <f t="shared" si="46"/>
        <v>0</v>
      </c>
      <c r="F308" s="48">
        <f>ROUND(K308*0.83,6)*L308</f>
        <v>0</v>
      </c>
      <c r="G308" s="48">
        <f>ROUND(K308*0.85,6)*L308</f>
        <v>0</v>
      </c>
      <c r="H308" s="48">
        <f>ROUND(K308*0.9,6)*L308</f>
        <v>0</v>
      </c>
      <c r="I308" s="48">
        <f>K308*L308</f>
        <v>0</v>
      </c>
      <c r="J308" s="317" t="s">
        <v>26</v>
      </c>
      <c r="K308" s="377">
        <v>0.77</v>
      </c>
      <c r="L308" s="378"/>
      <c r="M308" s="535"/>
    </row>
    <row r="309" spans="1:13" s="2" customFormat="1" ht="14.25" customHeight="1" outlineLevel="1" x14ac:dyDescent="0.25">
      <c r="A309" s="313">
        <f t="shared" si="61"/>
        <v>256</v>
      </c>
      <c r="B309" s="505" t="s">
        <v>7</v>
      </c>
      <c r="C309" s="400" t="s">
        <v>50</v>
      </c>
      <c r="D309" s="534" t="s">
        <v>191</v>
      </c>
      <c r="E309" s="65">
        <f t="shared" si="46"/>
        <v>0</v>
      </c>
      <c r="F309" s="48">
        <f>ROUND(K309*0.83,6)*L309</f>
        <v>0</v>
      </c>
      <c r="G309" s="48">
        <f>ROUND(K309*0.85,6)*L309</f>
        <v>0</v>
      </c>
      <c r="H309" s="48">
        <f>ROUND(K309*0.9,6)*L309</f>
        <v>0</v>
      </c>
      <c r="I309" s="48">
        <f>K309*L309</f>
        <v>0</v>
      </c>
      <c r="J309" s="317" t="s">
        <v>26</v>
      </c>
      <c r="K309" s="377">
        <v>0.77</v>
      </c>
      <c r="L309" s="378"/>
      <c r="M309" s="379"/>
    </row>
    <row r="310" spans="1:13" s="2" customFormat="1" ht="14.25" customHeight="1" outlineLevel="1" x14ac:dyDescent="0.25">
      <c r="A310" s="313">
        <f t="shared" si="61"/>
        <v>257</v>
      </c>
      <c r="B310" s="505" t="s">
        <v>7</v>
      </c>
      <c r="C310" s="400" t="s">
        <v>51</v>
      </c>
      <c r="D310" s="534" t="s">
        <v>193</v>
      </c>
      <c r="E310" s="65">
        <f t="shared" si="46"/>
        <v>0</v>
      </c>
      <c r="F310" s="48">
        <f>ROUND(K310*0.83,6)*L310</f>
        <v>0</v>
      </c>
      <c r="G310" s="48">
        <f>ROUND(K310*0.85,6)*L310</f>
        <v>0</v>
      </c>
      <c r="H310" s="48">
        <f>ROUND(K310*0.9,6)*L310</f>
        <v>0</v>
      </c>
      <c r="I310" s="48">
        <f>K310*L310</f>
        <v>0</v>
      </c>
      <c r="J310" s="317" t="s">
        <v>26</v>
      </c>
      <c r="K310" s="377">
        <v>0.95</v>
      </c>
      <c r="L310" s="378"/>
      <c r="M310" s="535"/>
    </row>
    <row r="311" spans="1:13" s="2" customFormat="1" ht="14.25" customHeight="1" outlineLevel="1" x14ac:dyDescent="0.25">
      <c r="A311" s="313">
        <f t="shared" si="61"/>
        <v>258</v>
      </c>
      <c r="B311" s="505" t="s">
        <v>7</v>
      </c>
      <c r="C311" s="398" t="s">
        <v>50</v>
      </c>
      <c r="D311" s="534" t="s">
        <v>373</v>
      </c>
      <c r="E311" s="65">
        <f t="shared" si="46"/>
        <v>0</v>
      </c>
      <c r="F311" s="65">
        <f t="shared" si="40"/>
        <v>0</v>
      </c>
      <c r="G311" s="65">
        <f t="shared" si="41"/>
        <v>0</v>
      </c>
      <c r="H311" s="65">
        <f t="shared" si="42"/>
        <v>0</v>
      </c>
      <c r="I311" s="65">
        <f t="shared" si="43"/>
        <v>0</v>
      </c>
      <c r="J311" s="474" t="s">
        <v>26</v>
      </c>
      <c r="K311" s="377">
        <v>0.77</v>
      </c>
      <c r="L311" s="378"/>
      <c r="M311" s="379"/>
    </row>
    <row r="312" spans="1:13" s="2" customFormat="1" ht="14.25" customHeight="1" outlineLevel="1" x14ac:dyDescent="0.25">
      <c r="A312" s="313">
        <f t="shared" si="61"/>
        <v>259</v>
      </c>
      <c r="B312" s="505" t="s">
        <v>7</v>
      </c>
      <c r="C312" s="398"/>
      <c r="D312" s="534" t="s">
        <v>630</v>
      </c>
      <c r="E312" s="65">
        <f t="shared" si="46"/>
        <v>0</v>
      </c>
      <c r="F312" s="65">
        <f t="shared" si="40"/>
        <v>0</v>
      </c>
      <c r="G312" s="65">
        <f t="shared" si="41"/>
        <v>0</v>
      </c>
      <c r="H312" s="65">
        <f t="shared" si="42"/>
        <v>0</v>
      </c>
      <c r="I312" s="65">
        <f t="shared" si="43"/>
        <v>0</v>
      </c>
      <c r="J312" s="474" t="s">
        <v>26</v>
      </c>
      <c r="K312" s="377">
        <v>1.28</v>
      </c>
      <c r="L312" s="378"/>
      <c r="M312" s="379" t="s">
        <v>146</v>
      </c>
    </row>
    <row r="313" spans="1:13" s="2" customFormat="1" ht="15" customHeight="1" outlineLevel="1" x14ac:dyDescent="0.25">
      <c r="A313" s="313">
        <f t="shared" si="61"/>
        <v>260</v>
      </c>
      <c r="B313" s="505" t="s">
        <v>7</v>
      </c>
      <c r="C313" s="398"/>
      <c r="D313" s="534" t="s">
        <v>631</v>
      </c>
      <c r="E313" s="65">
        <f t="shared" si="46"/>
        <v>0</v>
      </c>
      <c r="F313" s="65">
        <f t="shared" si="40"/>
        <v>0</v>
      </c>
      <c r="G313" s="65">
        <f t="shared" si="41"/>
        <v>0</v>
      </c>
      <c r="H313" s="65">
        <f t="shared" si="42"/>
        <v>0</v>
      </c>
      <c r="I313" s="65">
        <f t="shared" si="43"/>
        <v>0</v>
      </c>
      <c r="J313" s="474" t="s">
        <v>26</v>
      </c>
      <c r="K313" s="377">
        <v>0.67</v>
      </c>
      <c r="L313" s="378"/>
      <c r="M313" s="379" t="s">
        <v>146</v>
      </c>
    </row>
    <row r="314" spans="1:13" s="2" customFormat="1" ht="30" customHeight="1" outlineLevel="1" x14ac:dyDescent="0.2">
      <c r="A314" s="313">
        <f t="shared" si="61"/>
        <v>261</v>
      </c>
      <c r="B314" s="505" t="s">
        <v>7</v>
      </c>
      <c r="C314" s="537" t="s">
        <v>49</v>
      </c>
      <c r="D314" s="534" t="s">
        <v>374</v>
      </c>
      <c r="E314" s="65">
        <f t="shared" si="46"/>
        <v>0</v>
      </c>
      <c r="F314" s="65">
        <f t="shared" si="40"/>
        <v>0</v>
      </c>
      <c r="G314" s="65">
        <f t="shared" si="41"/>
        <v>0</v>
      </c>
      <c r="H314" s="65">
        <f t="shared" si="42"/>
        <v>0</v>
      </c>
      <c r="I314" s="65">
        <f t="shared" si="43"/>
        <v>0</v>
      </c>
      <c r="J314" s="474" t="s">
        <v>26</v>
      </c>
      <c r="K314" s="377">
        <v>1.28</v>
      </c>
      <c r="L314" s="378"/>
      <c r="M314" s="539" t="s">
        <v>146</v>
      </c>
    </row>
    <row r="315" spans="1:13" s="2" customFormat="1" ht="15" customHeight="1" outlineLevel="1" x14ac:dyDescent="0.25">
      <c r="A315" s="313">
        <f t="shared" si="61"/>
        <v>262</v>
      </c>
      <c r="B315" s="505" t="s">
        <v>7</v>
      </c>
      <c r="C315" s="398"/>
      <c r="D315" s="534" t="s">
        <v>629</v>
      </c>
      <c r="E315" s="65">
        <f t="shared" si="46"/>
        <v>0</v>
      </c>
      <c r="F315" s="65">
        <f t="shared" si="40"/>
        <v>0</v>
      </c>
      <c r="G315" s="65">
        <f t="shared" si="41"/>
        <v>0</v>
      </c>
      <c r="H315" s="65">
        <f t="shared" si="42"/>
        <v>0</v>
      </c>
      <c r="I315" s="65">
        <f t="shared" si="43"/>
        <v>0</v>
      </c>
      <c r="J315" s="474" t="s">
        <v>26</v>
      </c>
      <c r="K315" s="377">
        <v>0.69</v>
      </c>
      <c r="L315" s="378"/>
      <c r="M315" s="379" t="s">
        <v>146</v>
      </c>
    </row>
    <row r="316" spans="1:13" s="2" customFormat="1" ht="15" customHeight="1" outlineLevel="1" x14ac:dyDescent="0.25">
      <c r="A316" s="313">
        <f t="shared" si="61"/>
        <v>263</v>
      </c>
      <c r="B316" s="505" t="s">
        <v>7</v>
      </c>
      <c r="C316" s="398"/>
      <c r="D316" s="534" t="s">
        <v>632</v>
      </c>
      <c r="E316" s="65">
        <f t="shared" si="46"/>
        <v>0</v>
      </c>
      <c r="F316" s="65">
        <f t="shared" si="40"/>
        <v>0</v>
      </c>
      <c r="G316" s="65">
        <f t="shared" si="41"/>
        <v>0</v>
      </c>
      <c r="H316" s="65">
        <f t="shared" si="42"/>
        <v>0</v>
      </c>
      <c r="I316" s="65">
        <f t="shared" si="43"/>
        <v>0</v>
      </c>
      <c r="J316" s="474" t="s">
        <v>26</v>
      </c>
      <c r="K316" s="377">
        <v>0.69</v>
      </c>
      <c r="L316" s="378"/>
      <c r="M316" s="379" t="s">
        <v>146</v>
      </c>
    </row>
    <row r="317" spans="1:13" s="2" customFormat="1" ht="14.25" customHeight="1" outlineLevel="1" x14ac:dyDescent="0.25">
      <c r="A317" s="536">
        <f t="shared" si="61"/>
        <v>264</v>
      </c>
      <c r="B317" s="505" t="s">
        <v>7</v>
      </c>
      <c r="C317" s="398" t="s">
        <v>50</v>
      </c>
      <c r="D317" s="534" t="s">
        <v>195</v>
      </c>
      <c r="E317" s="65">
        <f t="shared" si="46"/>
        <v>0</v>
      </c>
      <c r="F317" s="65">
        <f t="shared" si="40"/>
        <v>0</v>
      </c>
      <c r="G317" s="65">
        <f t="shared" si="41"/>
        <v>0</v>
      </c>
      <c r="H317" s="65">
        <f t="shared" si="42"/>
        <v>0</v>
      </c>
      <c r="I317" s="65">
        <f t="shared" si="43"/>
        <v>0</v>
      </c>
      <c r="J317" s="474" t="s">
        <v>26</v>
      </c>
      <c r="K317" s="377">
        <v>0.64</v>
      </c>
      <c r="L317" s="378"/>
      <c r="M317" s="379"/>
    </row>
    <row r="318" spans="1:13" s="6" customFormat="1" ht="14.25" customHeight="1" outlineLevel="1" x14ac:dyDescent="0.25">
      <c r="A318" s="536">
        <f t="shared" si="61"/>
        <v>265</v>
      </c>
      <c r="B318" s="38" t="s">
        <v>42</v>
      </c>
      <c r="C318" s="400"/>
      <c r="D318" s="534" t="s">
        <v>372</v>
      </c>
      <c r="E318" s="65">
        <f t="shared" si="46"/>
        <v>0</v>
      </c>
      <c r="F318" s="65">
        <f>ROUND(K318*0.83,6)*L318</f>
        <v>0</v>
      </c>
      <c r="G318" s="65">
        <f>ROUND(K318*0.85,6)*L318</f>
        <v>0</v>
      </c>
      <c r="H318" s="65">
        <f>ROUND(K318*0.9,6)*L318</f>
        <v>0</v>
      </c>
      <c r="I318" s="65">
        <f>K318*L318</f>
        <v>0</v>
      </c>
      <c r="J318" s="474" t="s">
        <v>26</v>
      </c>
      <c r="K318" s="318">
        <v>2</v>
      </c>
      <c r="L318" s="319"/>
      <c r="M318" s="322" t="s">
        <v>146</v>
      </c>
    </row>
    <row r="319" spans="1:13" s="6" customFormat="1" ht="15" customHeight="1" outlineLevel="1" x14ac:dyDescent="0.25">
      <c r="A319" s="536">
        <f t="shared" si="61"/>
        <v>266</v>
      </c>
      <c r="B319" s="38" t="s">
        <v>42</v>
      </c>
      <c r="C319" s="400"/>
      <c r="D319" s="534" t="s">
        <v>278</v>
      </c>
      <c r="E319" s="65">
        <f t="shared" si="46"/>
        <v>0</v>
      </c>
      <c r="F319" s="65">
        <f t="shared" ref="F319" si="62">ROUND(K319*0.83,6)*L319</f>
        <v>0</v>
      </c>
      <c r="G319" s="65">
        <f t="shared" ref="G319" si="63">ROUND(K319*0.85,6)*L319</f>
        <v>0</v>
      </c>
      <c r="H319" s="65">
        <f t="shared" ref="H319" si="64">ROUND(K319*0.9,6)*L319</f>
        <v>0</v>
      </c>
      <c r="I319" s="65">
        <f t="shared" ref="I319" si="65">K319*L319</f>
        <v>0</v>
      </c>
      <c r="J319" s="474" t="s">
        <v>26</v>
      </c>
      <c r="K319" s="318">
        <v>2</v>
      </c>
      <c r="L319" s="319"/>
      <c r="M319" s="322" t="s">
        <v>146</v>
      </c>
    </row>
    <row r="320" spans="1:13" s="6" customFormat="1" ht="28.5" customHeight="1" outlineLevel="1" x14ac:dyDescent="0.2">
      <c r="A320" s="313">
        <f t="shared" si="61"/>
        <v>267</v>
      </c>
      <c r="B320" s="505" t="s">
        <v>7</v>
      </c>
      <c r="C320" s="537" t="s">
        <v>49</v>
      </c>
      <c r="D320" s="534" t="s">
        <v>315</v>
      </c>
      <c r="E320" s="65">
        <f t="shared" si="46"/>
        <v>0</v>
      </c>
      <c r="F320" s="48">
        <f>ROUND(K320*0.83,6)*L320</f>
        <v>0</v>
      </c>
      <c r="G320" s="48">
        <f>ROUND(K320*0.85,6)*L320</f>
        <v>0</v>
      </c>
      <c r="H320" s="48">
        <f>ROUND(K320*0.9,6)*L320</f>
        <v>0</v>
      </c>
      <c r="I320" s="48">
        <f>K320*L320</f>
        <v>0</v>
      </c>
      <c r="J320" s="474" t="s">
        <v>26</v>
      </c>
      <c r="K320" s="377">
        <v>1.44</v>
      </c>
      <c r="L320" s="378"/>
      <c r="M320" s="541"/>
    </row>
    <row r="321" spans="1:13" s="6" customFormat="1" ht="15.75" customHeight="1" outlineLevel="1" x14ac:dyDescent="0.25">
      <c r="A321" s="313">
        <f t="shared" si="61"/>
        <v>268</v>
      </c>
      <c r="B321" s="505" t="s">
        <v>7</v>
      </c>
      <c r="C321" s="398"/>
      <c r="D321" s="534" t="s">
        <v>665</v>
      </c>
      <c r="E321" s="65">
        <f t="shared" si="46"/>
        <v>0</v>
      </c>
      <c r="F321" s="48">
        <f>ROUND(K321*0.83,6)*L321</f>
        <v>0</v>
      </c>
      <c r="G321" s="48">
        <f>ROUND(K321*0.85,6)*L321</f>
        <v>0</v>
      </c>
      <c r="H321" s="48">
        <f>ROUND(K321*0.9,6)*L321</f>
        <v>0</v>
      </c>
      <c r="I321" s="48">
        <f>K321*L321</f>
        <v>0</v>
      </c>
      <c r="J321" s="317" t="s">
        <v>26</v>
      </c>
      <c r="K321" s="377">
        <v>1.46</v>
      </c>
      <c r="L321" s="378"/>
      <c r="M321" s="542"/>
    </row>
    <row r="322" spans="1:13" s="2" customFormat="1" ht="15.75" outlineLevel="1" x14ac:dyDescent="0.25">
      <c r="A322" s="313">
        <f t="shared" si="61"/>
        <v>269</v>
      </c>
      <c r="B322" s="505" t="s">
        <v>7</v>
      </c>
      <c r="C322" s="398" t="s">
        <v>50</v>
      </c>
      <c r="D322" s="534" t="s">
        <v>462</v>
      </c>
      <c r="E322" s="65">
        <f t="shared" si="46"/>
        <v>0</v>
      </c>
      <c r="F322" s="48">
        <f>ROUND(K322*0.83,6)*L322</f>
        <v>0</v>
      </c>
      <c r="G322" s="48">
        <f>ROUND(K322*0.85,6)*L322</f>
        <v>0</v>
      </c>
      <c r="H322" s="48">
        <f>ROUND(K322*0.9,6)*L322</f>
        <v>0</v>
      </c>
      <c r="I322" s="48">
        <f>K322*L322</f>
        <v>0</v>
      </c>
      <c r="J322" s="317" t="s">
        <v>26</v>
      </c>
      <c r="K322" s="377">
        <v>0.77</v>
      </c>
      <c r="L322" s="378"/>
      <c r="M322" s="542"/>
    </row>
    <row r="323" spans="1:13" s="2" customFormat="1" ht="14.25" customHeight="1" outlineLevel="1" x14ac:dyDescent="0.25">
      <c r="A323" s="313">
        <f t="shared" si="61"/>
        <v>270</v>
      </c>
      <c r="B323" s="505" t="s">
        <v>7</v>
      </c>
      <c r="C323" s="398" t="s">
        <v>51</v>
      </c>
      <c r="D323" s="534" t="s">
        <v>194</v>
      </c>
      <c r="E323" s="65">
        <f t="shared" si="46"/>
        <v>0</v>
      </c>
      <c r="F323" s="48">
        <f t="shared" ref="F323" si="66">ROUND(K323*0.83,6)*L323</f>
        <v>0</v>
      </c>
      <c r="G323" s="48">
        <f t="shared" ref="G323" si="67">ROUND(K323*0.85,6)*L323</f>
        <v>0</v>
      </c>
      <c r="H323" s="48">
        <f t="shared" ref="H323" si="68">ROUND(K323*0.9,6)*L323</f>
        <v>0</v>
      </c>
      <c r="I323" s="48">
        <f t="shared" ref="I323" si="69">K323*L323</f>
        <v>0</v>
      </c>
      <c r="J323" s="317" t="s">
        <v>26</v>
      </c>
      <c r="K323" s="377">
        <v>0.74</v>
      </c>
      <c r="L323" s="378"/>
      <c r="M323" s="322"/>
    </row>
    <row r="324" spans="1:13" s="2" customFormat="1" ht="15" customHeight="1" x14ac:dyDescent="0.25">
      <c r="A324" s="313">
        <f t="shared" si="61"/>
        <v>271</v>
      </c>
      <c r="B324" s="505" t="s">
        <v>7</v>
      </c>
      <c r="C324" s="398"/>
      <c r="D324" s="534" t="s">
        <v>425</v>
      </c>
      <c r="E324" s="65">
        <f t="shared" si="46"/>
        <v>0</v>
      </c>
      <c r="F324" s="48">
        <f>ROUND(K324*0.83,6)*L324</f>
        <v>0</v>
      </c>
      <c r="G324" s="48">
        <f>ROUND(K324*0.85,6)*L324</f>
        <v>0</v>
      </c>
      <c r="H324" s="48">
        <f>ROUND(K324*0.9,6)*L324</f>
        <v>0</v>
      </c>
      <c r="I324" s="48">
        <f>K324*L324</f>
        <v>0</v>
      </c>
      <c r="J324" s="317" t="s">
        <v>26</v>
      </c>
      <c r="K324" s="377">
        <v>1.46</v>
      </c>
      <c r="L324" s="378"/>
      <c r="M324" s="322" t="s">
        <v>146</v>
      </c>
    </row>
    <row r="325" spans="1:13" s="2" customFormat="1" ht="14.25" customHeight="1" outlineLevel="1" x14ac:dyDescent="0.25">
      <c r="A325" s="313">
        <f t="shared" si="61"/>
        <v>272</v>
      </c>
      <c r="B325" s="505" t="s">
        <v>7</v>
      </c>
      <c r="C325" s="400" t="s">
        <v>49</v>
      </c>
      <c r="D325" s="39" t="s">
        <v>196</v>
      </c>
      <c r="E325" s="65">
        <f t="shared" si="46"/>
        <v>0</v>
      </c>
      <c r="F325" s="48">
        <f t="shared" si="40"/>
        <v>0</v>
      </c>
      <c r="G325" s="48">
        <f t="shared" si="41"/>
        <v>0</v>
      </c>
      <c r="H325" s="48">
        <f t="shared" si="42"/>
        <v>0</v>
      </c>
      <c r="I325" s="48">
        <f t="shared" si="43"/>
        <v>0</v>
      </c>
      <c r="J325" s="20" t="s">
        <v>26</v>
      </c>
      <c r="K325" s="318">
        <v>0.72</v>
      </c>
      <c r="L325" s="319"/>
      <c r="M325" s="322"/>
    </row>
    <row r="326" spans="1:13" s="2" customFormat="1" ht="14.25" customHeight="1" outlineLevel="1" thickBot="1" x14ac:dyDescent="0.3">
      <c r="A326" s="313">
        <f t="shared" si="61"/>
        <v>273</v>
      </c>
      <c r="B326" s="505" t="s">
        <v>7</v>
      </c>
      <c r="C326" s="400"/>
      <c r="D326" s="39" t="s">
        <v>633</v>
      </c>
      <c r="E326" s="65">
        <f t="shared" si="46"/>
        <v>0</v>
      </c>
      <c r="F326" s="48">
        <f t="shared" si="40"/>
        <v>0</v>
      </c>
      <c r="G326" s="48">
        <f t="shared" si="41"/>
        <v>0</v>
      </c>
      <c r="H326" s="48">
        <f t="shared" si="42"/>
        <v>0</v>
      </c>
      <c r="I326" s="48">
        <f t="shared" si="43"/>
        <v>0</v>
      </c>
      <c r="J326" s="20" t="s">
        <v>26</v>
      </c>
      <c r="K326" s="318">
        <v>0.7</v>
      </c>
      <c r="L326" s="319"/>
      <c r="M326" s="322" t="s">
        <v>146</v>
      </c>
    </row>
    <row r="327" spans="1:13" s="22" customFormat="1" ht="14.25" customHeight="1" outlineLevel="1" thickBot="1" x14ac:dyDescent="0.3">
      <c r="A327" s="11"/>
      <c r="B327" s="73"/>
      <c r="C327" s="389"/>
      <c r="D327" s="54" t="s">
        <v>17</v>
      </c>
      <c r="E327" s="148"/>
      <c r="F327" s="63"/>
      <c r="G327" s="63"/>
      <c r="H327" s="63"/>
      <c r="I327" s="63"/>
      <c r="J327" s="21"/>
      <c r="K327" s="60"/>
      <c r="L327" s="84"/>
      <c r="M327" s="95"/>
    </row>
    <row r="328" spans="1:13" s="2" customFormat="1" ht="14.25" customHeight="1" outlineLevel="1" x14ac:dyDescent="0.25">
      <c r="A328" s="261">
        <f>A326+1</f>
        <v>274</v>
      </c>
      <c r="B328" s="208" t="s">
        <v>7</v>
      </c>
      <c r="C328" s="380" t="s">
        <v>51</v>
      </c>
      <c r="D328" s="222" t="s">
        <v>533</v>
      </c>
      <c r="E328" s="162">
        <f t="shared" si="46"/>
        <v>0</v>
      </c>
      <c r="F328" s="162">
        <f>ROUND(K328*0.83,6)*L328</f>
        <v>0</v>
      </c>
      <c r="G328" s="162">
        <f>ROUND(K328*0.85,6)*L328</f>
        <v>0</v>
      </c>
      <c r="H328" s="162">
        <f>ROUND(K328*0.9,6)*L328</f>
        <v>0</v>
      </c>
      <c r="I328" s="162">
        <f>K328*L328</f>
        <v>0</v>
      </c>
      <c r="J328" s="170" t="s">
        <v>26</v>
      </c>
      <c r="K328" s="171">
        <v>0.72</v>
      </c>
      <c r="L328" s="172"/>
      <c r="M328" s="173" t="s">
        <v>146</v>
      </c>
    </row>
    <row r="329" spans="1:13" s="2" customFormat="1" ht="14.25" customHeight="1" outlineLevel="1" x14ac:dyDescent="0.25">
      <c r="A329" s="261">
        <f t="shared" ref="A329:A336" si="70">A328+1</f>
        <v>275</v>
      </c>
      <c r="B329" s="208" t="s">
        <v>7</v>
      </c>
      <c r="C329" s="381" t="s">
        <v>45</v>
      </c>
      <c r="D329" s="190" t="s">
        <v>83</v>
      </c>
      <c r="E329" s="162">
        <f t="shared" si="46"/>
        <v>0</v>
      </c>
      <c r="F329" s="163">
        <f>ROUND(K329*0.83,6)*L329</f>
        <v>0</v>
      </c>
      <c r="G329" s="163">
        <f>ROUND(K329*0.85,6)*L329</f>
        <v>0</v>
      </c>
      <c r="H329" s="163">
        <f>ROUND(K329*0.9,6)*L329</f>
        <v>0</v>
      </c>
      <c r="I329" s="163">
        <f>K329*L329</f>
        <v>0</v>
      </c>
      <c r="J329" s="215" t="s">
        <v>26</v>
      </c>
      <c r="K329" s="165">
        <v>0.72</v>
      </c>
      <c r="L329" s="166"/>
      <c r="M329" s="260"/>
    </row>
    <row r="330" spans="1:13" ht="15" customHeight="1" outlineLevel="1" x14ac:dyDescent="0.25">
      <c r="A330" s="261">
        <f t="shared" si="70"/>
        <v>276</v>
      </c>
      <c r="B330" s="208" t="s">
        <v>7</v>
      </c>
      <c r="C330" s="381"/>
      <c r="D330" s="190" t="s">
        <v>534</v>
      </c>
      <c r="E330" s="162">
        <f t="shared" si="46"/>
        <v>0</v>
      </c>
      <c r="F330" s="163">
        <f t="shared" ref="F330" si="71">ROUND(K330*0.83,6)*L330</f>
        <v>0</v>
      </c>
      <c r="G330" s="163">
        <f t="shared" ref="G330" si="72">ROUND(K330*0.85,6)*L330</f>
        <v>0</v>
      </c>
      <c r="H330" s="163">
        <f t="shared" ref="H330" si="73">ROUND(K330*0.9,6)*L330</f>
        <v>0</v>
      </c>
      <c r="I330" s="163">
        <f t="shared" ref="I330" si="74">K330*L330</f>
        <v>0</v>
      </c>
      <c r="J330" s="215" t="s">
        <v>26</v>
      </c>
      <c r="K330" s="165">
        <v>0.74</v>
      </c>
      <c r="L330" s="166"/>
      <c r="M330" s="223" t="s">
        <v>146</v>
      </c>
    </row>
    <row r="331" spans="1:13" ht="15" customHeight="1" outlineLevel="1" x14ac:dyDescent="0.2">
      <c r="A331" s="261">
        <f t="shared" si="70"/>
        <v>277</v>
      </c>
      <c r="B331" s="264" t="s">
        <v>7</v>
      </c>
      <c r="C331" s="390" t="s">
        <v>51</v>
      </c>
      <c r="D331" s="262" t="s">
        <v>139</v>
      </c>
      <c r="E331" s="162">
        <f t="shared" si="46"/>
        <v>0</v>
      </c>
      <c r="F331" s="163">
        <f>ROUND(K331*0.83,6)*L331</f>
        <v>0</v>
      </c>
      <c r="G331" s="163">
        <f>ROUND(K331*0.85,6)*L331</f>
        <v>0</v>
      </c>
      <c r="H331" s="163">
        <f>ROUND(K331*0.9,6)*L331</f>
        <v>0</v>
      </c>
      <c r="I331" s="163">
        <f>K331*L331</f>
        <v>0</v>
      </c>
      <c r="J331" s="191" t="s">
        <v>26</v>
      </c>
      <c r="K331" s="265">
        <v>0.72</v>
      </c>
      <c r="L331" s="228"/>
      <c r="M331" s="263"/>
    </row>
    <row r="332" spans="1:13" s="2" customFormat="1" ht="15" customHeight="1" outlineLevel="1" thickBot="1" x14ac:dyDescent="0.3">
      <c r="A332" s="261">
        <f t="shared" si="70"/>
        <v>278</v>
      </c>
      <c r="B332" s="266" t="s">
        <v>7</v>
      </c>
      <c r="C332" s="381" t="s">
        <v>47</v>
      </c>
      <c r="D332" s="267" t="s">
        <v>84</v>
      </c>
      <c r="E332" s="183">
        <f t="shared" si="46"/>
        <v>0</v>
      </c>
      <c r="F332" s="268">
        <f t="shared" ref="F332:F443" si="75">ROUND(K332*0.83,6)*L332</f>
        <v>0</v>
      </c>
      <c r="G332" s="268">
        <f t="shared" ref="G332:G443" si="76">ROUND(K332*0.85,6)*L332</f>
        <v>0</v>
      </c>
      <c r="H332" s="268">
        <f t="shared" ref="H332:H443" si="77">ROUND(K332*0.9,6)*L332</f>
        <v>0</v>
      </c>
      <c r="I332" s="268">
        <f t="shared" ref="I332:I443" si="78">K332*L332</f>
        <v>0</v>
      </c>
      <c r="J332" s="269" t="s">
        <v>26</v>
      </c>
      <c r="K332" s="211">
        <v>0.74</v>
      </c>
      <c r="L332" s="212"/>
      <c r="M332" s="270"/>
    </row>
    <row r="333" spans="1:13" s="2" customFormat="1" ht="14.25" customHeight="1" outlineLevel="1" thickBot="1" x14ac:dyDescent="0.3">
      <c r="A333" s="485">
        <f t="shared" si="70"/>
        <v>279</v>
      </c>
      <c r="B333" s="544" t="s">
        <v>7</v>
      </c>
      <c r="C333" s="436" t="s">
        <v>49</v>
      </c>
      <c r="D333" s="545" t="s">
        <v>85</v>
      </c>
      <c r="E333" s="65">
        <f t="shared" si="46"/>
        <v>0</v>
      </c>
      <c r="F333" s="438">
        <f>ROUND(K333*0.83,6)*L333</f>
        <v>0</v>
      </c>
      <c r="G333" s="438">
        <f>ROUND(K333*0.85,6)*L333</f>
        <v>0</v>
      </c>
      <c r="H333" s="438">
        <f>ROUND(K333*0.9,6)*L333</f>
        <v>0</v>
      </c>
      <c r="I333" s="438">
        <f>K333*L333</f>
        <v>0</v>
      </c>
      <c r="J333" s="414" t="s">
        <v>26</v>
      </c>
      <c r="K333" s="440">
        <v>0.72</v>
      </c>
      <c r="L333" s="515"/>
      <c r="M333" s="546"/>
    </row>
    <row r="334" spans="1:13" s="2" customFormat="1" ht="14.25" customHeight="1" outlineLevel="1" thickBot="1" x14ac:dyDescent="0.3">
      <c r="A334" s="485">
        <f t="shared" si="70"/>
        <v>280</v>
      </c>
      <c r="B334" s="505" t="s">
        <v>7</v>
      </c>
      <c r="C334" s="400" t="s">
        <v>49</v>
      </c>
      <c r="D334" s="498" t="s">
        <v>86</v>
      </c>
      <c r="E334" s="65">
        <f t="shared" si="46"/>
        <v>0</v>
      </c>
      <c r="F334" s="48">
        <f>ROUND(K334*0.83,6)*L334</f>
        <v>0</v>
      </c>
      <c r="G334" s="48">
        <f>ROUND(K334*0.85,6)*L334</f>
        <v>0</v>
      </c>
      <c r="H334" s="48">
        <f>ROUND(K334*0.9,6)*L334</f>
        <v>0</v>
      </c>
      <c r="I334" s="48">
        <f>K334*L334</f>
        <v>0</v>
      </c>
      <c r="J334" s="376" t="s">
        <v>26</v>
      </c>
      <c r="K334" s="318">
        <v>0.72</v>
      </c>
      <c r="L334" s="319"/>
      <c r="M334" s="325"/>
    </row>
    <row r="335" spans="1:13" s="2" customFormat="1" ht="14.25" customHeight="1" outlineLevel="1" x14ac:dyDescent="0.25">
      <c r="A335" s="485">
        <f t="shared" si="70"/>
        <v>281</v>
      </c>
      <c r="B335" s="505" t="s">
        <v>7</v>
      </c>
      <c r="C335" s="400" t="s">
        <v>49</v>
      </c>
      <c r="D335" s="498" t="s">
        <v>535</v>
      </c>
      <c r="E335" s="65">
        <f t="shared" si="46"/>
        <v>0</v>
      </c>
      <c r="F335" s="48">
        <f>ROUND(K335*0.83,6)*L335</f>
        <v>0</v>
      </c>
      <c r="G335" s="48">
        <f>ROUND(K335*0.85,6)*L335</f>
        <v>0</v>
      </c>
      <c r="H335" s="48">
        <f>ROUND(K335*0.9,6)*L335</f>
        <v>0</v>
      </c>
      <c r="I335" s="48">
        <f>K335*L335</f>
        <v>0</v>
      </c>
      <c r="J335" s="376" t="s">
        <v>26</v>
      </c>
      <c r="K335" s="318">
        <v>0.72</v>
      </c>
      <c r="L335" s="319"/>
      <c r="M335" s="322" t="s">
        <v>146</v>
      </c>
    </row>
    <row r="336" spans="1:13" s="2" customFormat="1" ht="14.25" customHeight="1" outlineLevel="1" thickBot="1" x14ac:dyDescent="0.3">
      <c r="A336" s="313">
        <f t="shared" si="70"/>
        <v>282</v>
      </c>
      <c r="B336" s="341" t="s">
        <v>42</v>
      </c>
      <c r="C336" s="548" t="s">
        <v>268</v>
      </c>
      <c r="D336" s="501" t="s">
        <v>64</v>
      </c>
      <c r="E336" s="343">
        <f t="shared" ref="E336:E431" si="79">ROUND(K336*0.8,6)*L336</f>
        <v>0</v>
      </c>
      <c r="F336" s="343">
        <f t="shared" si="75"/>
        <v>0</v>
      </c>
      <c r="G336" s="343">
        <f t="shared" si="76"/>
        <v>0</v>
      </c>
      <c r="H336" s="343">
        <f t="shared" si="77"/>
        <v>0</v>
      </c>
      <c r="I336" s="343">
        <f t="shared" si="78"/>
        <v>0</v>
      </c>
      <c r="J336" s="416" t="s">
        <v>26</v>
      </c>
      <c r="K336" s="502">
        <v>0.79</v>
      </c>
      <c r="L336" s="503"/>
      <c r="M336" s="549"/>
    </row>
    <row r="337" spans="1:13" s="2" customFormat="1" ht="14.25" customHeight="1" outlineLevel="1" x14ac:dyDescent="0.25">
      <c r="A337" s="181">
        <f>A336+1</f>
        <v>283</v>
      </c>
      <c r="B337" s="271" t="s">
        <v>7</v>
      </c>
      <c r="C337" s="391" t="s">
        <v>49</v>
      </c>
      <c r="D337" s="218" t="s">
        <v>87</v>
      </c>
      <c r="E337" s="233">
        <f t="shared" si="79"/>
        <v>0</v>
      </c>
      <c r="F337" s="233">
        <f t="shared" si="75"/>
        <v>0</v>
      </c>
      <c r="G337" s="233">
        <f t="shared" si="76"/>
        <v>0</v>
      </c>
      <c r="H337" s="233">
        <f t="shared" si="77"/>
        <v>0</v>
      </c>
      <c r="I337" s="233">
        <f t="shared" si="78"/>
        <v>0</v>
      </c>
      <c r="J337" s="234" t="s">
        <v>26</v>
      </c>
      <c r="K337" s="235">
        <v>0.72</v>
      </c>
      <c r="L337" s="219"/>
      <c r="M337" s="272"/>
    </row>
    <row r="338" spans="1:13" s="2" customFormat="1" ht="14.25" customHeight="1" outlineLevel="1" thickBot="1" x14ac:dyDescent="0.3">
      <c r="A338" s="193">
        <f t="shared" ref="A338:A370" si="80">A337+1</f>
        <v>284</v>
      </c>
      <c r="B338" s="409" t="s">
        <v>7</v>
      </c>
      <c r="C338" s="380"/>
      <c r="D338" s="195" t="s">
        <v>198</v>
      </c>
      <c r="E338" s="162">
        <f t="shared" si="79"/>
        <v>0</v>
      </c>
      <c r="F338" s="162">
        <f t="shared" si="75"/>
        <v>0</v>
      </c>
      <c r="G338" s="162">
        <f t="shared" si="76"/>
        <v>0</v>
      </c>
      <c r="H338" s="162">
        <f t="shared" si="77"/>
        <v>0</v>
      </c>
      <c r="I338" s="162">
        <f t="shared" si="78"/>
        <v>0</v>
      </c>
      <c r="J338" s="225" t="s">
        <v>26</v>
      </c>
      <c r="K338" s="273">
        <v>0.72</v>
      </c>
      <c r="L338" s="172"/>
      <c r="M338" s="434" t="s">
        <v>146</v>
      </c>
    </row>
    <row r="339" spans="1:13" s="2" customFormat="1" ht="14.25" customHeight="1" outlineLevel="1" thickBot="1" x14ac:dyDescent="0.3">
      <c r="A339" s="491">
        <f t="shared" si="80"/>
        <v>285</v>
      </c>
      <c r="B339" s="547" t="s">
        <v>7</v>
      </c>
      <c r="C339" s="436"/>
      <c r="D339" s="545" t="s">
        <v>375</v>
      </c>
      <c r="E339" s="438">
        <f t="shared" si="79"/>
        <v>0</v>
      </c>
      <c r="F339" s="438">
        <f t="shared" si="75"/>
        <v>0</v>
      </c>
      <c r="G339" s="438">
        <f t="shared" si="76"/>
        <v>0</v>
      </c>
      <c r="H339" s="438">
        <f t="shared" si="77"/>
        <v>0</v>
      </c>
      <c r="I339" s="438">
        <f t="shared" si="78"/>
        <v>0</v>
      </c>
      <c r="J339" s="466" t="s">
        <v>26</v>
      </c>
      <c r="K339" s="514">
        <v>0.72</v>
      </c>
      <c r="L339" s="515"/>
      <c r="M339" s="379" t="s">
        <v>146</v>
      </c>
    </row>
    <row r="340" spans="1:13" s="2" customFormat="1" ht="14.25" customHeight="1" outlineLevel="1" thickBot="1" x14ac:dyDescent="0.3">
      <c r="A340" s="312">
        <f t="shared" si="80"/>
        <v>286</v>
      </c>
      <c r="B340" s="217" t="s">
        <v>7</v>
      </c>
      <c r="C340" s="391"/>
      <c r="D340" s="275" t="s">
        <v>610</v>
      </c>
      <c r="E340" s="233">
        <f t="shared" si="79"/>
        <v>0</v>
      </c>
      <c r="F340" s="233">
        <f t="shared" si="75"/>
        <v>0</v>
      </c>
      <c r="G340" s="233">
        <f t="shared" si="76"/>
        <v>0</v>
      </c>
      <c r="H340" s="233">
        <f t="shared" si="77"/>
        <v>0</v>
      </c>
      <c r="I340" s="233">
        <f t="shared" si="78"/>
        <v>0</v>
      </c>
      <c r="J340" s="466" t="s">
        <v>26</v>
      </c>
      <c r="K340" s="235">
        <v>0.72</v>
      </c>
      <c r="L340" s="219"/>
      <c r="M340" s="410" t="s">
        <v>146</v>
      </c>
    </row>
    <row r="341" spans="1:13" s="2" customFormat="1" ht="14.25" customHeight="1" outlineLevel="1" x14ac:dyDescent="0.25">
      <c r="A341" s="485">
        <f t="shared" si="80"/>
        <v>287</v>
      </c>
      <c r="B341" s="511" t="s">
        <v>7</v>
      </c>
      <c r="C341" s="436" t="s">
        <v>268</v>
      </c>
      <c r="D341" s="545" t="s">
        <v>200</v>
      </c>
      <c r="E341" s="438">
        <f t="shared" si="79"/>
        <v>0</v>
      </c>
      <c r="F341" s="438">
        <f t="shared" si="75"/>
        <v>0</v>
      </c>
      <c r="G341" s="438">
        <f t="shared" si="76"/>
        <v>0</v>
      </c>
      <c r="H341" s="438">
        <f t="shared" si="77"/>
        <v>0</v>
      </c>
      <c r="I341" s="438">
        <f t="shared" si="78"/>
        <v>0</v>
      </c>
      <c r="J341" s="474" t="s">
        <v>26</v>
      </c>
      <c r="K341" s="440">
        <v>0.83</v>
      </c>
      <c r="L341" s="515"/>
      <c r="M341" s="441" t="s">
        <v>146</v>
      </c>
    </row>
    <row r="342" spans="1:13" s="2" customFormat="1" ht="14.25" customHeight="1" outlineLevel="1" thickBot="1" x14ac:dyDescent="0.3">
      <c r="A342" s="629">
        <f t="shared" si="80"/>
        <v>288</v>
      </c>
      <c r="B342" s="550" t="s">
        <v>7</v>
      </c>
      <c r="C342" s="445" t="s">
        <v>49</v>
      </c>
      <c r="D342" s="551" t="s">
        <v>201</v>
      </c>
      <c r="E342" s="342">
        <f t="shared" si="79"/>
        <v>0</v>
      </c>
      <c r="F342" s="342">
        <f t="shared" si="75"/>
        <v>0</v>
      </c>
      <c r="G342" s="342">
        <f t="shared" si="76"/>
        <v>0</v>
      </c>
      <c r="H342" s="342">
        <f t="shared" si="77"/>
        <v>0</v>
      </c>
      <c r="I342" s="342">
        <f t="shared" si="78"/>
        <v>0</v>
      </c>
      <c r="J342" s="482" t="s">
        <v>26</v>
      </c>
      <c r="K342" s="448">
        <v>0.88</v>
      </c>
      <c r="L342" s="483"/>
      <c r="M342" s="552" t="s">
        <v>146</v>
      </c>
    </row>
    <row r="343" spans="1:13" s="2" customFormat="1" ht="14.25" customHeight="1" outlineLevel="1" x14ac:dyDescent="0.25">
      <c r="A343" s="160">
        <f t="shared" si="80"/>
        <v>289</v>
      </c>
      <c r="B343" s="276" t="s">
        <v>7</v>
      </c>
      <c r="C343" s="380" t="s">
        <v>49</v>
      </c>
      <c r="D343" s="275" t="s">
        <v>376</v>
      </c>
      <c r="E343" s="162">
        <f t="shared" si="79"/>
        <v>0</v>
      </c>
      <c r="F343" s="162">
        <f t="shared" si="75"/>
        <v>0</v>
      </c>
      <c r="G343" s="162">
        <f t="shared" si="76"/>
        <v>0</v>
      </c>
      <c r="H343" s="162">
        <f t="shared" si="77"/>
        <v>0</v>
      </c>
      <c r="I343" s="162">
        <f t="shared" si="78"/>
        <v>0</v>
      </c>
      <c r="J343" s="170" t="s">
        <v>26</v>
      </c>
      <c r="K343" s="171">
        <v>0.74</v>
      </c>
      <c r="L343" s="172"/>
      <c r="M343" s="410" t="s">
        <v>146</v>
      </c>
    </row>
    <row r="344" spans="1:13" s="2" customFormat="1" ht="14.25" customHeight="1" outlineLevel="1" thickBot="1" x14ac:dyDescent="0.3">
      <c r="A344" s="193">
        <f t="shared" si="80"/>
        <v>290</v>
      </c>
      <c r="B344" s="458" t="s">
        <v>7</v>
      </c>
      <c r="C344" s="380"/>
      <c r="D344" s="222" t="s">
        <v>377</v>
      </c>
      <c r="E344" s="176">
        <f t="shared" si="79"/>
        <v>0</v>
      </c>
      <c r="F344" s="176">
        <f t="shared" si="75"/>
        <v>0</v>
      </c>
      <c r="G344" s="176">
        <f t="shared" si="76"/>
        <v>0</v>
      </c>
      <c r="H344" s="176">
        <f t="shared" si="77"/>
        <v>0</v>
      </c>
      <c r="I344" s="176">
        <f t="shared" si="78"/>
        <v>0</v>
      </c>
      <c r="J344" s="170" t="s">
        <v>26</v>
      </c>
      <c r="K344" s="171">
        <v>0.78</v>
      </c>
      <c r="L344" s="172"/>
      <c r="M344" s="299" t="s">
        <v>146</v>
      </c>
    </row>
    <row r="345" spans="1:13" s="2" customFormat="1" ht="14.25" customHeight="1" outlineLevel="1" thickBot="1" x14ac:dyDescent="0.3">
      <c r="A345" s="174">
        <f t="shared" si="80"/>
        <v>291</v>
      </c>
      <c r="B345" s="221" t="s">
        <v>7</v>
      </c>
      <c r="C345" s="392" t="s">
        <v>48</v>
      </c>
      <c r="D345" s="277" t="s">
        <v>126</v>
      </c>
      <c r="E345" s="281">
        <f t="shared" si="79"/>
        <v>0</v>
      </c>
      <c r="F345" s="233">
        <f>ROUND(K345*0.83,6)*L345</f>
        <v>0</v>
      </c>
      <c r="G345" s="233">
        <f>ROUND(K345*0.85,6)*L345</f>
        <v>0</v>
      </c>
      <c r="H345" s="233">
        <f>ROUND(K345*0.9,6)*L345</f>
        <v>0</v>
      </c>
      <c r="I345" s="233">
        <f>K345*L345</f>
        <v>0</v>
      </c>
      <c r="J345" s="234" t="s">
        <v>26</v>
      </c>
      <c r="K345" s="278">
        <v>0.76</v>
      </c>
      <c r="L345" s="279"/>
      <c r="M345" s="282"/>
    </row>
    <row r="346" spans="1:13" s="2" customFormat="1" ht="14.25" customHeight="1" outlineLevel="1" x14ac:dyDescent="0.25">
      <c r="A346" s="313">
        <f t="shared" si="80"/>
        <v>292</v>
      </c>
      <c r="B346" s="553" t="s">
        <v>7</v>
      </c>
      <c r="C346" s="436"/>
      <c r="D346" s="545" t="s">
        <v>199</v>
      </c>
      <c r="E346" s="438">
        <f t="shared" si="79"/>
        <v>0</v>
      </c>
      <c r="F346" s="438">
        <f t="shared" ref="F346:F347" si="81">ROUND(K346*0.83,6)*L346</f>
        <v>0</v>
      </c>
      <c r="G346" s="438">
        <f t="shared" ref="G346:G347" si="82">ROUND(K346*0.85,6)*L346</f>
        <v>0</v>
      </c>
      <c r="H346" s="438">
        <f t="shared" ref="H346:H347" si="83">ROUND(K346*0.9,6)*L346</f>
        <v>0</v>
      </c>
      <c r="I346" s="438">
        <f t="shared" ref="I346:I347" si="84">K346*L346</f>
        <v>0</v>
      </c>
      <c r="J346" s="439" t="s">
        <v>26</v>
      </c>
      <c r="K346" s="440">
        <v>0.71</v>
      </c>
      <c r="L346" s="515"/>
      <c r="M346" s="554" t="s">
        <v>146</v>
      </c>
    </row>
    <row r="347" spans="1:13" s="2" customFormat="1" ht="14.25" customHeight="1" outlineLevel="1" thickBot="1" x14ac:dyDescent="0.3">
      <c r="A347" s="312">
        <f t="shared" si="80"/>
        <v>293</v>
      </c>
      <c r="B347" s="50" t="s">
        <v>42</v>
      </c>
      <c r="C347" s="400"/>
      <c r="D347" s="498" t="s">
        <v>656</v>
      </c>
      <c r="E347" s="48">
        <f t="shared" si="79"/>
        <v>0</v>
      </c>
      <c r="F347" s="48">
        <f t="shared" si="81"/>
        <v>0</v>
      </c>
      <c r="G347" s="48">
        <f t="shared" si="82"/>
        <v>0</v>
      </c>
      <c r="H347" s="48">
        <f t="shared" si="83"/>
        <v>0</v>
      </c>
      <c r="I347" s="48">
        <f t="shared" si="84"/>
        <v>0</v>
      </c>
      <c r="J347" s="20" t="s">
        <v>26</v>
      </c>
      <c r="K347" s="318">
        <v>0.62</v>
      </c>
      <c r="L347" s="319"/>
      <c r="M347" s="555"/>
    </row>
    <row r="348" spans="1:13" s="2" customFormat="1" ht="14.25" customHeight="1" outlineLevel="1" x14ac:dyDescent="0.25">
      <c r="A348" s="313">
        <f t="shared" si="80"/>
        <v>294</v>
      </c>
      <c r="B348" s="274" t="s">
        <v>42</v>
      </c>
      <c r="C348" s="391" t="s">
        <v>50</v>
      </c>
      <c r="D348" s="275" t="s">
        <v>94</v>
      </c>
      <c r="E348" s="233">
        <f t="shared" si="79"/>
        <v>0</v>
      </c>
      <c r="F348" s="233">
        <f>ROUND(K348*0.83,6)*L348</f>
        <v>0</v>
      </c>
      <c r="G348" s="233">
        <f>ROUND(K348*0.85,6)*L348</f>
        <v>0</v>
      </c>
      <c r="H348" s="233">
        <f>ROUND(K348*0.9,6)*L348</f>
        <v>0</v>
      </c>
      <c r="I348" s="233">
        <f>K348*L348</f>
        <v>0</v>
      </c>
      <c r="J348" s="234" t="s">
        <v>26</v>
      </c>
      <c r="K348" s="235">
        <v>0.79</v>
      </c>
      <c r="L348" s="219"/>
      <c r="M348" s="284"/>
    </row>
    <row r="349" spans="1:13" s="2" customFormat="1" ht="14.25" customHeight="1" outlineLevel="1" x14ac:dyDescent="0.25">
      <c r="A349" s="313">
        <f t="shared" si="80"/>
        <v>295</v>
      </c>
      <c r="B349" s="189" t="s">
        <v>7</v>
      </c>
      <c r="C349" s="381" t="s">
        <v>51</v>
      </c>
      <c r="D349" s="190" t="s">
        <v>378</v>
      </c>
      <c r="E349" s="162">
        <f t="shared" si="79"/>
        <v>0</v>
      </c>
      <c r="F349" s="162">
        <f>ROUND(K349*0.83,6)*L349</f>
        <v>0</v>
      </c>
      <c r="G349" s="162">
        <f>ROUND(K349*0.85,6)*L349</f>
        <v>0</v>
      </c>
      <c r="H349" s="162">
        <f>ROUND(K349*0.9,6)*L349</f>
        <v>0</v>
      </c>
      <c r="I349" s="162">
        <f>K349*L349</f>
        <v>0</v>
      </c>
      <c r="J349" s="170" t="s">
        <v>26</v>
      </c>
      <c r="K349" s="165">
        <v>0.65</v>
      </c>
      <c r="L349" s="166"/>
      <c r="M349" s="285" t="s">
        <v>146</v>
      </c>
    </row>
    <row r="350" spans="1:13" s="2" customFormat="1" ht="14.25" customHeight="1" outlineLevel="1" x14ac:dyDescent="0.25">
      <c r="A350" s="313">
        <f t="shared" si="80"/>
        <v>296</v>
      </c>
      <c r="B350" s="189" t="s">
        <v>7</v>
      </c>
      <c r="C350" s="381" t="s">
        <v>51</v>
      </c>
      <c r="D350" s="190" t="s">
        <v>379</v>
      </c>
      <c r="E350" s="162">
        <f t="shared" si="79"/>
        <v>0</v>
      </c>
      <c r="F350" s="162">
        <f>ROUND(K350*0.83,6)*L350</f>
        <v>0</v>
      </c>
      <c r="G350" s="162">
        <f>ROUND(K350*0.85,6)*L350</f>
        <v>0</v>
      </c>
      <c r="H350" s="162">
        <f>ROUND(K350*0.9,6)*L350</f>
        <v>0</v>
      </c>
      <c r="I350" s="162">
        <f>K350*L350</f>
        <v>0</v>
      </c>
      <c r="J350" s="170" t="s">
        <v>26</v>
      </c>
      <c r="K350" s="165">
        <v>0.52</v>
      </c>
      <c r="L350" s="166"/>
      <c r="M350" s="285" t="s">
        <v>146</v>
      </c>
    </row>
    <row r="351" spans="1:13" s="2" customFormat="1" ht="14.25" customHeight="1" outlineLevel="1" thickBot="1" x14ac:dyDescent="0.3">
      <c r="A351" s="312">
        <f t="shared" si="80"/>
        <v>297</v>
      </c>
      <c r="B351" s="236" t="s">
        <v>42</v>
      </c>
      <c r="C351" s="381" t="s">
        <v>51</v>
      </c>
      <c r="D351" s="283" t="s">
        <v>380</v>
      </c>
      <c r="E351" s="183">
        <f t="shared" si="79"/>
        <v>0</v>
      </c>
      <c r="F351" s="176">
        <f>ROUND(K351*0.83,6)*L351</f>
        <v>0</v>
      </c>
      <c r="G351" s="176">
        <f>ROUND(K351*0.85,6)*L351</f>
        <v>0</v>
      </c>
      <c r="H351" s="176">
        <f>ROUND(K351*0.9,6)*L351</f>
        <v>0</v>
      </c>
      <c r="I351" s="176">
        <f>K351*L351</f>
        <v>0</v>
      </c>
      <c r="J351" s="177" t="s">
        <v>26</v>
      </c>
      <c r="K351" s="178">
        <v>0.92</v>
      </c>
      <c r="L351" s="179"/>
      <c r="M351" s="286"/>
    </row>
    <row r="352" spans="1:13" s="2" customFormat="1" ht="14.25" customHeight="1" outlineLevel="1" x14ac:dyDescent="0.25">
      <c r="A352" s="313">
        <f t="shared" si="80"/>
        <v>298</v>
      </c>
      <c r="B352" s="556" t="s">
        <v>7</v>
      </c>
      <c r="C352" s="512" t="s">
        <v>53</v>
      </c>
      <c r="D352" s="557" t="s">
        <v>619</v>
      </c>
      <c r="E352" s="65">
        <f t="shared" si="79"/>
        <v>0</v>
      </c>
      <c r="F352" s="438">
        <f t="shared" si="75"/>
        <v>0</v>
      </c>
      <c r="G352" s="438">
        <f t="shared" si="76"/>
        <v>0</v>
      </c>
      <c r="H352" s="438">
        <f t="shared" si="77"/>
        <v>0</v>
      </c>
      <c r="I352" s="438">
        <f t="shared" si="78"/>
        <v>0</v>
      </c>
      <c r="J352" s="439" t="s">
        <v>26</v>
      </c>
      <c r="K352" s="440">
        <v>0.76</v>
      </c>
      <c r="L352" s="515"/>
      <c r="M352" s="558"/>
    </row>
    <row r="353" spans="1:13" s="2" customFormat="1" ht="14.25" customHeight="1" outlineLevel="1" x14ac:dyDescent="0.25">
      <c r="A353" s="313">
        <f t="shared" si="80"/>
        <v>299</v>
      </c>
      <c r="B353" s="556" t="s">
        <v>7</v>
      </c>
      <c r="C353" s="398" t="s">
        <v>53</v>
      </c>
      <c r="D353" s="530" t="s">
        <v>537</v>
      </c>
      <c r="E353" s="65">
        <f t="shared" si="79"/>
        <v>0</v>
      </c>
      <c r="F353" s="48">
        <f t="shared" si="75"/>
        <v>0</v>
      </c>
      <c r="G353" s="48">
        <f t="shared" si="76"/>
        <v>0</v>
      </c>
      <c r="H353" s="48">
        <f t="shared" si="77"/>
        <v>0</v>
      </c>
      <c r="I353" s="48">
        <f t="shared" si="78"/>
        <v>0</v>
      </c>
      <c r="J353" s="474" t="s">
        <v>26</v>
      </c>
      <c r="K353" s="331">
        <v>0.88</v>
      </c>
      <c r="L353" s="489"/>
      <c r="M353" s="411" t="s">
        <v>146</v>
      </c>
    </row>
    <row r="354" spans="1:13" s="2" customFormat="1" ht="14.25" customHeight="1" outlineLevel="1" x14ac:dyDescent="0.25">
      <c r="A354" s="313">
        <f t="shared" si="80"/>
        <v>300</v>
      </c>
      <c r="B354" s="50" t="s">
        <v>42</v>
      </c>
      <c r="C354" s="398" t="s">
        <v>48</v>
      </c>
      <c r="D354" s="530" t="s">
        <v>329</v>
      </c>
      <c r="E354" s="65">
        <f t="shared" si="79"/>
        <v>0</v>
      </c>
      <c r="F354" s="48">
        <f t="shared" si="75"/>
        <v>0</v>
      </c>
      <c r="G354" s="48">
        <f t="shared" si="76"/>
        <v>0</v>
      </c>
      <c r="H354" s="48">
        <f t="shared" si="77"/>
        <v>0</v>
      </c>
      <c r="I354" s="48">
        <f t="shared" si="78"/>
        <v>0</v>
      </c>
      <c r="J354" s="474" t="s">
        <v>26</v>
      </c>
      <c r="K354" s="318">
        <v>1.23</v>
      </c>
      <c r="L354" s="319"/>
      <c r="M354" s="411" t="s">
        <v>146</v>
      </c>
    </row>
    <row r="355" spans="1:13" s="2" customFormat="1" ht="14.25" customHeight="1" outlineLevel="1" x14ac:dyDescent="0.25">
      <c r="A355" s="313">
        <f t="shared" si="80"/>
        <v>301</v>
      </c>
      <c r="B355" s="38" t="s">
        <v>42</v>
      </c>
      <c r="C355" s="398" t="s">
        <v>48</v>
      </c>
      <c r="D355" s="530" t="s">
        <v>133</v>
      </c>
      <c r="E355" s="48">
        <f t="shared" si="79"/>
        <v>0</v>
      </c>
      <c r="F355" s="48">
        <f t="shared" si="75"/>
        <v>0</v>
      </c>
      <c r="G355" s="48">
        <f t="shared" si="76"/>
        <v>0</v>
      </c>
      <c r="H355" s="48">
        <f t="shared" si="77"/>
        <v>0</v>
      </c>
      <c r="I355" s="48">
        <f t="shared" si="78"/>
        <v>0</v>
      </c>
      <c r="J355" s="20" t="s">
        <v>26</v>
      </c>
      <c r="K355" s="318">
        <v>1.1299999999999999</v>
      </c>
      <c r="L355" s="319"/>
      <c r="M355" s="320"/>
    </row>
    <row r="356" spans="1:13" s="2" customFormat="1" ht="16.5" outlineLevel="1" thickBot="1" x14ac:dyDescent="0.3">
      <c r="A356" s="313">
        <f t="shared" si="80"/>
        <v>302</v>
      </c>
      <c r="B356" s="560" t="s">
        <v>7</v>
      </c>
      <c r="C356" s="548" t="s">
        <v>49</v>
      </c>
      <c r="D356" s="561" t="s">
        <v>536</v>
      </c>
      <c r="E356" s="343">
        <f t="shared" si="79"/>
        <v>0</v>
      </c>
      <c r="F356" s="343">
        <f>ROUND(K356*0.83,6)*L356</f>
        <v>0</v>
      </c>
      <c r="G356" s="343">
        <f>ROUND(K356*0.85,6)*L356</f>
        <v>0</v>
      </c>
      <c r="H356" s="343">
        <f>ROUND(K356*0.9,6)*L356</f>
        <v>0</v>
      </c>
      <c r="I356" s="343">
        <f>K356*L356</f>
        <v>0</v>
      </c>
      <c r="J356" s="482" t="s">
        <v>26</v>
      </c>
      <c r="K356" s="502">
        <v>0.98</v>
      </c>
      <c r="L356" s="503"/>
      <c r="M356" s="562"/>
    </row>
    <row r="357" spans="1:13" s="8" customFormat="1" ht="13.5" customHeight="1" outlineLevel="1" thickBot="1" x14ac:dyDescent="0.3">
      <c r="A357" s="467">
        <f>A356+1</f>
        <v>303</v>
      </c>
      <c r="B357" s="280" t="s">
        <v>42</v>
      </c>
      <c r="C357" s="392"/>
      <c r="D357" s="468" t="s">
        <v>538</v>
      </c>
      <c r="E357" s="281">
        <f t="shared" si="79"/>
        <v>0</v>
      </c>
      <c r="F357" s="281">
        <f>ROUND(K357*0.83,6)*L357</f>
        <v>0</v>
      </c>
      <c r="G357" s="281">
        <f>ROUND(K357*0.85,6)*L357</f>
        <v>0</v>
      </c>
      <c r="H357" s="281">
        <f>ROUND(K357*0.9,6)*L357</f>
        <v>0</v>
      </c>
      <c r="I357" s="281">
        <f>K357*L357</f>
        <v>0</v>
      </c>
      <c r="J357" s="469" t="s">
        <v>26</v>
      </c>
      <c r="K357" s="470">
        <v>0.73</v>
      </c>
      <c r="L357" s="279"/>
      <c r="M357" s="471"/>
    </row>
    <row r="358" spans="1:13" s="8" customFormat="1" ht="13.5" customHeight="1" outlineLevel="1" x14ac:dyDescent="0.25">
      <c r="A358" s="313">
        <f t="shared" ref="A358:A363" si="85">A357+1</f>
        <v>304</v>
      </c>
      <c r="B358" s="50" t="s">
        <v>42</v>
      </c>
      <c r="C358" s="398" t="s">
        <v>49</v>
      </c>
      <c r="D358" s="523" t="s">
        <v>131</v>
      </c>
      <c r="E358" s="65">
        <f t="shared" si="79"/>
        <v>0</v>
      </c>
      <c r="F358" s="65">
        <f t="shared" si="75"/>
        <v>0</v>
      </c>
      <c r="G358" s="65">
        <f t="shared" si="76"/>
        <v>0</v>
      </c>
      <c r="H358" s="65">
        <f t="shared" si="77"/>
        <v>0</v>
      </c>
      <c r="I358" s="65">
        <f t="shared" si="78"/>
        <v>0</v>
      </c>
      <c r="J358" s="474" t="s">
        <v>26</v>
      </c>
      <c r="K358" s="377">
        <v>1.18</v>
      </c>
      <c r="L358" s="378"/>
      <c r="M358" s="528"/>
    </row>
    <row r="359" spans="1:13" s="2" customFormat="1" ht="13.5" customHeight="1" outlineLevel="1" x14ac:dyDescent="0.25">
      <c r="A359" s="313">
        <f t="shared" si="85"/>
        <v>305</v>
      </c>
      <c r="B359" s="38" t="s">
        <v>42</v>
      </c>
      <c r="C359" s="400" t="s">
        <v>49</v>
      </c>
      <c r="D359" s="530" t="s">
        <v>63</v>
      </c>
      <c r="E359" s="65">
        <f t="shared" si="79"/>
        <v>0</v>
      </c>
      <c r="F359" s="48">
        <f t="shared" si="75"/>
        <v>0</v>
      </c>
      <c r="G359" s="48">
        <f t="shared" si="76"/>
        <v>0</v>
      </c>
      <c r="H359" s="48">
        <f t="shared" si="77"/>
        <v>0</v>
      </c>
      <c r="I359" s="48">
        <f t="shared" si="78"/>
        <v>0</v>
      </c>
      <c r="J359" s="20" t="s">
        <v>26</v>
      </c>
      <c r="K359" s="318">
        <v>1.02</v>
      </c>
      <c r="L359" s="319"/>
      <c r="M359" s="320"/>
    </row>
    <row r="360" spans="1:13" s="2" customFormat="1" ht="13.5" customHeight="1" outlineLevel="1" x14ac:dyDescent="0.25">
      <c r="A360" s="313">
        <f t="shared" si="85"/>
        <v>306</v>
      </c>
      <c r="B360" s="373" t="s">
        <v>7</v>
      </c>
      <c r="C360" s="400" t="s">
        <v>49</v>
      </c>
      <c r="D360" s="39" t="s">
        <v>203</v>
      </c>
      <c r="E360" s="65">
        <f t="shared" si="79"/>
        <v>0</v>
      </c>
      <c r="F360" s="48">
        <f t="shared" si="75"/>
        <v>0</v>
      </c>
      <c r="G360" s="48">
        <f t="shared" si="76"/>
        <v>0</v>
      </c>
      <c r="H360" s="48">
        <f t="shared" si="77"/>
        <v>0</v>
      </c>
      <c r="I360" s="48">
        <f t="shared" si="78"/>
        <v>0</v>
      </c>
      <c r="J360" s="20" t="s">
        <v>26</v>
      </c>
      <c r="K360" s="318">
        <v>0.92</v>
      </c>
      <c r="L360" s="319"/>
      <c r="M360" s="411" t="s">
        <v>146</v>
      </c>
    </row>
    <row r="361" spans="1:13" s="2" customFormat="1" ht="13.5" customHeight="1" outlineLevel="1" thickBot="1" x14ac:dyDescent="0.3">
      <c r="A361" s="312">
        <f t="shared" si="85"/>
        <v>307</v>
      </c>
      <c r="B361" s="373" t="s">
        <v>7</v>
      </c>
      <c r="C361" s="398" t="s">
        <v>49</v>
      </c>
      <c r="D361" s="39" t="s">
        <v>202</v>
      </c>
      <c r="E361" s="343">
        <f t="shared" si="79"/>
        <v>0</v>
      </c>
      <c r="F361" s="48">
        <f t="shared" ref="F361:F364" si="86">ROUND(K361*0.83,6)*L361</f>
        <v>0</v>
      </c>
      <c r="G361" s="48">
        <f t="shared" ref="G361:G364" si="87">ROUND(K361*0.85,6)*L361</f>
        <v>0</v>
      </c>
      <c r="H361" s="48">
        <f t="shared" ref="H361:H364" si="88">ROUND(K361*0.9,6)*L361</f>
        <v>0</v>
      </c>
      <c r="I361" s="48">
        <f t="shared" ref="I361:I364" si="89">K361*L361</f>
        <v>0</v>
      </c>
      <c r="J361" s="20" t="s">
        <v>26</v>
      </c>
      <c r="K361" s="448">
        <v>0.52</v>
      </c>
      <c r="L361" s="483"/>
      <c r="M361" s="563"/>
    </row>
    <row r="362" spans="1:13" s="2" customFormat="1" ht="13.5" customHeight="1" outlineLevel="1" x14ac:dyDescent="0.25">
      <c r="A362" s="313">
        <f t="shared" si="85"/>
        <v>308</v>
      </c>
      <c r="B362" s="287" t="s">
        <v>42</v>
      </c>
      <c r="C362" s="391"/>
      <c r="D362" s="218" t="s">
        <v>456</v>
      </c>
      <c r="E362" s="233">
        <f t="shared" si="79"/>
        <v>0</v>
      </c>
      <c r="F362" s="233">
        <f t="shared" si="86"/>
        <v>0</v>
      </c>
      <c r="G362" s="233">
        <f t="shared" si="87"/>
        <v>0</v>
      </c>
      <c r="H362" s="233">
        <f t="shared" si="88"/>
        <v>0</v>
      </c>
      <c r="I362" s="233">
        <f t="shared" si="89"/>
        <v>0</v>
      </c>
      <c r="J362" s="339" t="s">
        <v>26</v>
      </c>
      <c r="K362" s="235">
        <v>0.62</v>
      </c>
      <c r="L362" s="219"/>
      <c r="M362" s="441" t="s">
        <v>146</v>
      </c>
    </row>
    <row r="363" spans="1:13" s="2" customFormat="1" ht="13.5" customHeight="1" outlineLevel="1" thickBot="1" x14ac:dyDescent="0.3">
      <c r="A363" s="312">
        <f t="shared" si="85"/>
        <v>309</v>
      </c>
      <c r="B363" s="236" t="s">
        <v>42</v>
      </c>
      <c r="C363" s="393"/>
      <c r="D363" s="665" t="s">
        <v>457</v>
      </c>
      <c r="E363" s="176">
        <f t="shared" si="79"/>
        <v>0</v>
      </c>
      <c r="F363" s="176">
        <f t="shared" si="86"/>
        <v>0</v>
      </c>
      <c r="G363" s="176">
        <f t="shared" si="87"/>
        <v>0</v>
      </c>
      <c r="H363" s="176">
        <f t="shared" si="88"/>
        <v>0</v>
      </c>
      <c r="I363" s="176">
        <f t="shared" si="89"/>
        <v>0</v>
      </c>
      <c r="J363" s="435" t="s">
        <v>26</v>
      </c>
      <c r="K363" s="178">
        <v>0.62</v>
      </c>
      <c r="L363" s="179"/>
      <c r="M363" s="360" t="s">
        <v>146</v>
      </c>
    </row>
    <row r="364" spans="1:13" s="2" customFormat="1" ht="13.5" customHeight="1" outlineLevel="1" thickBot="1" x14ac:dyDescent="0.3">
      <c r="A364" s="491">
        <f t="shared" ref="A364:A366" si="90">A363+1</f>
        <v>310</v>
      </c>
      <c r="B364" s="645" t="s">
        <v>7</v>
      </c>
      <c r="C364" s="650"/>
      <c r="D364" s="680" t="s">
        <v>634</v>
      </c>
      <c r="E364" s="438">
        <f t="shared" si="79"/>
        <v>0</v>
      </c>
      <c r="F364" s="438">
        <f t="shared" si="86"/>
        <v>0</v>
      </c>
      <c r="G364" s="233">
        <f t="shared" si="87"/>
        <v>0</v>
      </c>
      <c r="H364" s="233">
        <f t="shared" si="88"/>
        <v>0</v>
      </c>
      <c r="I364" s="233">
        <f t="shared" si="89"/>
        <v>0</v>
      </c>
      <c r="J364" s="339" t="s">
        <v>26</v>
      </c>
      <c r="K364" s="514">
        <v>0.66</v>
      </c>
      <c r="L364" s="319"/>
      <c r="M364" s="524" t="s">
        <v>146</v>
      </c>
    </row>
    <row r="365" spans="1:13" s="2" customFormat="1" ht="13.5" customHeight="1" outlineLevel="1" x14ac:dyDescent="0.25">
      <c r="A365" s="313">
        <f t="shared" si="90"/>
        <v>311</v>
      </c>
      <c r="B365" s="373" t="s">
        <v>7</v>
      </c>
      <c r="C365" s="398" t="s">
        <v>49</v>
      </c>
      <c r="D365" s="437" t="s">
        <v>539</v>
      </c>
      <c r="E365" s="65">
        <f t="shared" si="79"/>
        <v>0</v>
      </c>
      <c r="F365" s="65">
        <f t="shared" si="75"/>
        <v>0</v>
      </c>
      <c r="G365" s="65">
        <f t="shared" si="76"/>
        <v>0</v>
      </c>
      <c r="H365" s="65">
        <f t="shared" si="77"/>
        <v>0</v>
      </c>
      <c r="I365" s="65">
        <f t="shared" si="78"/>
        <v>0</v>
      </c>
      <c r="J365" s="20" t="s">
        <v>26</v>
      </c>
      <c r="K365" s="377">
        <v>0.57999999999999996</v>
      </c>
      <c r="L365" s="442"/>
      <c r="M365" s="443"/>
    </row>
    <row r="366" spans="1:13" s="2" customFormat="1" ht="13.5" customHeight="1" outlineLevel="1" x14ac:dyDescent="0.25">
      <c r="A366" s="313">
        <f t="shared" si="90"/>
        <v>312</v>
      </c>
      <c r="B366" s="373" t="s">
        <v>7</v>
      </c>
      <c r="C366" s="398" t="s">
        <v>49</v>
      </c>
      <c r="D366" s="437" t="s">
        <v>204</v>
      </c>
      <c r="E366" s="65">
        <f t="shared" si="79"/>
        <v>0</v>
      </c>
      <c r="F366" s="65">
        <f t="shared" si="75"/>
        <v>0</v>
      </c>
      <c r="G366" s="65">
        <f t="shared" si="76"/>
        <v>0</v>
      </c>
      <c r="H366" s="65">
        <f t="shared" si="77"/>
        <v>0</v>
      </c>
      <c r="I366" s="65">
        <f t="shared" si="78"/>
        <v>0</v>
      </c>
      <c r="J366" s="20" t="s">
        <v>26</v>
      </c>
      <c r="K366" s="377">
        <v>0.72</v>
      </c>
      <c r="L366" s="442"/>
      <c r="M366" s="443" t="s">
        <v>146</v>
      </c>
    </row>
    <row r="367" spans="1:13" s="2" customFormat="1" ht="15" customHeight="1" x14ac:dyDescent="0.25">
      <c r="A367" s="51">
        <f t="shared" si="80"/>
        <v>313</v>
      </c>
      <c r="B367" s="373" t="s">
        <v>7</v>
      </c>
      <c r="C367" s="398" t="s">
        <v>51</v>
      </c>
      <c r="D367" s="437" t="s">
        <v>381</v>
      </c>
      <c r="E367" s="65">
        <f t="shared" si="79"/>
        <v>0</v>
      </c>
      <c r="F367" s="65">
        <f t="shared" si="75"/>
        <v>0</v>
      </c>
      <c r="G367" s="65">
        <f t="shared" si="76"/>
        <v>0</v>
      </c>
      <c r="H367" s="65">
        <f t="shared" si="77"/>
        <v>0</v>
      </c>
      <c r="I367" s="65">
        <f t="shared" si="78"/>
        <v>0</v>
      </c>
      <c r="J367" s="20" t="s">
        <v>26</v>
      </c>
      <c r="K367" s="377">
        <v>0.57999999999999996</v>
      </c>
      <c r="L367" s="442"/>
      <c r="M367" s="443" t="s">
        <v>146</v>
      </c>
    </row>
    <row r="368" spans="1:13" s="2" customFormat="1" ht="13.5" customHeight="1" outlineLevel="1" thickBot="1" x14ac:dyDescent="0.3">
      <c r="A368" s="312">
        <f t="shared" si="80"/>
        <v>314</v>
      </c>
      <c r="B368" s="444" t="s">
        <v>7</v>
      </c>
      <c r="C368" s="445"/>
      <c r="D368" s="446" t="s">
        <v>205</v>
      </c>
      <c r="E368" s="343">
        <f t="shared" si="79"/>
        <v>0</v>
      </c>
      <c r="F368" s="342">
        <f t="shared" si="75"/>
        <v>0</v>
      </c>
      <c r="G368" s="342">
        <f t="shared" si="76"/>
        <v>0</v>
      </c>
      <c r="H368" s="342">
        <f t="shared" si="77"/>
        <v>0</v>
      </c>
      <c r="I368" s="342">
        <f t="shared" si="78"/>
        <v>0</v>
      </c>
      <c r="J368" s="447" t="s">
        <v>26</v>
      </c>
      <c r="K368" s="448">
        <v>0.67</v>
      </c>
      <c r="L368" s="449"/>
      <c r="M368" s="360" t="s">
        <v>146</v>
      </c>
    </row>
    <row r="369" spans="1:13" s="2" customFormat="1" ht="13.5" customHeight="1" outlineLevel="1" x14ac:dyDescent="0.25">
      <c r="A369" s="313">
        <f t="shared" si="80"/>
        <v>315</v>
      </c>
      <c r="B369" s="50" t="s">
        <v>7</v>
      </c>
      <c r="C369" s="398"/>
      <c r="D369" s="437" t="s">
        <v>206</v>
      </c>
      <c r="E369" s="65">
        <f t="shared" si="79"/>
        <v>0</v>
      </c>
      <c r="F369" s="65">
        <f>ROUND(K369*0.83,6)*L369</f>
        <v>0</v>
      </c>
      <c r="G369" s="65">
        <f>ROUND(K369*0.85,6)*L369</f>
        <v>0</v>
      </c>
      <c r="H369" s="65">
        <f>ROUND(K369*0.9,6)*L369</f>
        <v>0</v>
      </c>
      <c r="I369" s="65">
        <f>K369*L369</f>
        <v>0</v>
      </c>
      <c r="J369" s="474" t="s">
        <v>26</v>
      </c>
      <c r="K369" s="377">
        <v>0.72</v>
      </c>
      <c r="L369" s="378"/>
      <c r="M369" s="566"/>
    </row>
    <row r="370" spans="1:13" s="2" customFormat="1" ht="13.5" customHeight="1" outlineLevel="1" thickBot="1" x14ac:dyDescent="0.3">
      <c r="A370" s="313">
        <f t="shared" si="80"/>
        <v>316</v>
      </c>
      <c r="B370" s="50" t="s">
        <v>42</v>
      </c>
      <c r="C370" s="398"/>
      <c r="D370" s="437" t="s">
        <v>134</v>
      </c>
      <c r="E370" s="65">
        <f t="shared" si="79"/>
        <v>0</v>
      </c>
      <c r="F370" s="65">
        <f>ROUND(K370*0.83,6)*L370</f>
        <v>0</v>
      </c>
      <c r="G370" s="65">
        <f>ROUND(K370*0.85,6)*L370</f>
        <v>0</v>
      </c>
      <c r="H370" s="65">
        <f>ROUND(K370*0.9,6)*L370</f>
        <v>0</v>
      </c>
      <c r="I370" s="65">
        <f>K370*L370</f>
        <v>0</v>
      </c>
      <c r="J370" s="474" t="s">
        <v>26</v>
      </c>
      <c r="K370" s="377">
        <v>0.49</v>
      </c>
      <c r="L370" s="378"/>
      <c r="M370" s="566"/>
    </row>
    <row r="371" spans="1:13" s="2" customFormat="1" ht="13.5" customHeight="1" outlineLevel="1" thickBot="1" x14ac:dyDescent="0.3">
      <c r="A371" s="15"/>
      <c r="B371" s="72"/>
      <c r="C371" s="383"/>
      <c r="D371" s="53" t="s">
        <v>15</v>
      </c>
      <c r="E371" s="148"/>
      <c r="F371" s="63"/>
      <c r="G371" s="63"/>
      <c r="H371" s="63"/>
      <c r="I371" s="63"/>
      <c r="J371" s="58"/>
      <c r="K371" s="59"/>
      <c r="L371" s="81"/>
      <c r="M371" s="92"/>
    </row>
    <row r="372" spans="1:13" s="2" customFormat="1" ht="13.5" customHeight="1" outlineLevel="1" x14ac:dyDescent="0.25">
      <c r="A372" s="313">
        <f>A370+1</f>
        <v>317</v>
      </c>
      <c r="B372" s="556" t="s">
        <v>7</v>
      </c>
      <c r="C372" s="400" t="s">
        <v>48</v>
      </c>
      <c r="D372" s="498" t="s">
        <v>123</v>
      </c>
      <c r="E372" s="65">
        <f t="shared" si="79"/>
        <v>0</v>
      </c>
      <c r="F372" s="48">
        <f>ROUND(K372*0.83,6)*L372</f>
        <v>0</v>
      </c>
      <c r="G372" s="48">
        <f>ROUND(K372*0.85,6)*L372</f>
        <v>0</v>
      </c>
      <c r="H372" s="48">
        <f>ROUND(K372*0.9,6)*L372</f>
        <v>0</v>
      </c>
      <c r="I372" s="48">
        <f>K372*L372</f>
        <v>0</v>
      </c>
      <c r="J372" s="317" t="s">
        <v>26</v>
      </c>
      <c r="K372" s="318">
        <v>1</v>
      </c>
      <c r="L372" s="567"/>
      <c r="M372" s="535"/>
    </row>
    <row r="373" spans="1:13" s="2" customFormat="1" ht="13.5" customHeight="1" outlineLevel="1" x14ac:dyDescent="0.25">
      <c r="A373" s="313">
        <f t="shared" ref="A373:A390" si="91">A372+1</f>
        <v>318</v>
      </c>
      <c r="B373" s="556" t="s">
        <v>7</v>
      </c>
      <c r="C373" s="398" t="s">
        <v>51</v>
      </c>
      <c r="D373" s="498" t="s">
        <v>103</v>
      </c>
      <c r="E373" s="65">
        <f t="shared" si="79"/>
        <v>0</v>
      </c>
      <c r="F373" s="48">
        <f>ROUND(K373*0.83,6)*L373</f>
        <v>0</v>
      </c>
      <c r="G373" s="48">
        <f>ROUND(K373*0.85,6)*L373</f>
        <v>0</v>
      </c>
      <c r="H373" s="48">
        <f>ROUND(K373*0.9,6)*L373</f>
        <v>0</v>
      </c>
      <c r="I373" s="48">
        <f>K373*L373</f>
        <v>0</v>
      </c>
      <c r="J373" s="317" t="s">
        <v>26</v>
      </c>
      <c r="K373" s="568">
        <v>1.17</v>
      </c>
      <c r="L373" s="569"/>
      <c r="M373" s="570"/>
    </row>
    <row r="374" spans="1:13" s="2" customFormat="1" ht="13.5" customHeight="1" outlineLevel="1" x14ac:dyDescent="0.25">
      <c r="A374" s="313">
        <f t="shared" si="91"/>
        <v>319</v>
      </c>
      <c r="B374" s="556" t="s">
        <v>7</v>
      </c>
      <c r="C374" s="400"/>
      <c r="D374" s="498" t="s">
        <v>542</v>
      </c>
      <c r="E374" s="65">
        <f t="shared" si="79"/>
        <v>0</v>
      </c>
      <c r="F374" s="48">
        <f>ROUND(K374*0.83,6)*L374</f>
        <v>0</v>
      </c>
      <c r="G374" s="48">
        <f>ROUND(K374*0.85,6)*L374</f>
        <v>0</v>
      </c>
      <c r="H374" s="48">
        <f>ROUND(K374*0.9,6)*L374</f>
        <v>0</v>
      </c>
      <c r="I374" s="48">
        <f>K374*L374</f>
        <v>0</v>
      </c>
      <c r="J374" s="317" t="s">
        <v>26</v>
      </c>
      <c r="K374" s="318">
        <v>0.84</v>
      </c>
      <c r="L374" s="319"/>
      <c r="M374" s="322"/>
    </row>
    <row r="375" spans="1:13" s="2" customFormat="1" ht="13.5" customHeight="1" outlineLevel="1" x14ac:dyDescent="0.25">
      <c r="A375" s="313">
        <f t="shared" si="91"/>
        <v>320</v>
      </c>
      <c r="B375" s="556" t="s">
        <v>7</v>
      </c>
      <c r="C375" s="400"/>
      <c r="D375" s="498" t="s">
        <v>207</v>
      </c>
      <c r="E375" s="65">
        <f t="shared" si="79"/>
        <v>0</v>
      </c>
      <c r="F375" s="48">
        <f t="shared" ref="F375:F381" si="92">ROUND(K375*0.83,6)*L375</f>
        <v>0</v>
      </c>
      <c r="G375" s="48">
        <f t="shared" ref="G375:G381" si="93">ROUND(K375*0.85,6)*L375</f>
        <v>0</v>
      </c>
      <c r="H375" s="48">
        <f t="shared" ref="H375:H381" si="94">ROUND(K375*0.9,6)*L375</f>
        <v>0</v>
      </c>
      <c r="I375" s="48">
        <f t="shared" ref="I375:I381" si="95">K375*L375</f>
        <v>0</v>
      </c>
      <c r="J375" s="317" t="s">
        <v>26</v>
      </c>
      <c r="K375" s="318">
        <v>0.83</v>
      </c>
      <c r="L375" s="319"/>
      <c r="M375" s="322"/>
    </row>
    <row r="376" spans="1:13" s="2" customFormat="1" ht="13.5" customHeight="1" outlineLevel="1" x14ac:dyDescent="0.25">
      <c r="A376" s="313">
        <f t="shared" si="91"/>
        <v>321</v>
      </c>
      <c r="B376" s="556" t="s">
        <v>7</v>
      </c>
      <c r="C376" s="400"/>
      <c r="D376" s="498" t="s">
        <v>620</v>
      </c>
      <c r="E376" s="65">
        <f t="shared" si="79"/>
        <v>0</v>
      </c>
      <c r="F376" s="48">
        <f t="shared" si="92"/>
        <v>0</v>
      </c>
      <c r="G376" s="48">
        <f t="shared" si="93"/>
        <v>0</v>
      </c>
      <c r="H376" s="48">
        <f t="shared" si="94"/>
        <v>0</v>
      </c>
      <c r="I376" s="48">
        <f t="shared" si="95"/>
        <v>0</v>
      </c>
      <c r="J376" s="317" t="s">
        <v>26</v>
      </c>
      <c r="K376" s="318">
        <v>0.43</v>
      </c>
      <c r="L376" s="319"/>
      <c r="M376" s="322" t="s">
        <v>146</v>
      </c>
    </row>
    <row r="377" spans="1:13" s="2" customFormat="1" ht="13.5" customHeight="1" outlineLevel="1" x14ac:dyDescent="0.25">
      <c r="A377" s="313">
        <f t="shared" si="91"/>
        <v>322</v>
      </c>
      <c r="B377" s="556" t="s">
        <v>7</v>
      </c>
      <c r="C377" s="400"/>
      <c r="D377" s="498" t="s">
        <v>208</v>
      </c>
      <c r="E377" s="65">
        <f t="shared" si="79"/>
        <v>0</v>
      </c>
      <c r="F377" s="48">
        <f t="shared" si="92"/>
        <v>0</v>
      </c>
      <c r="G377" s="48">
        <f t="shared" si="93"/>
        <v>0</v>
      </c>
      <c r="H377" s="48">
        <f t="shared" si="94"/>
        <v>0</v>
      </c>
      <c r="I377" s="48">
        <f t="shared" si="95"/>
        <v>0</v>
      </c>
      <c r="J377" s="317" t="s">
        <v>26</v>
      </c>
      <c r="K377" s="318">
        <v>0.52</v>
      </c>
      <c r="L377" s="319"/>
      <c r="M377" s="322" t="s">
        <v>146</v>
      </c>
    </row>
    <row r="378" spans="1:13" s="2" customFormat="1" ht="13.5" customHeight="1" outlineLevel="1" x14ac:dyDescent="0.25">
      <c r="A378" s="313">
        <f t="shared" si="91"/>
        <v>323</v>
      </c>
      <c r="B378" s="556" t="s">
        <v>7</v>
      </c>
      <c r="C378" s="400"/>
      <c r="D378" s="498" t="s">
        <v>543</v>
      </c>
      <c r="E378" s="65">
        <f t="shared" si="79"/>
        <v>0</v>
      </c>
      <c r="F378" s="48">
        <f t="shared" si="92"/>
        <v>0</v>
      </c>
      <c r="G378" s="48">
        <f t="shared" si="93"/>
        <v>0</v>
      </c>
      <c r="H378" s="48">
        <f t="shared" si="94"/>
        <v>0</v>
      </c>
      <c r="I378" s="48">
        <f t="shared" si="95"/>
        <v>0</v>
      </c>
      <c r="J378" s="317" t="s">
        <v>26</v>
      </c>
      <c r="K378" s="318">
        <v>1.21</v>
      </c>
      <c r="L378" s="319"/>
      <c r="M378" s="322" t="s">
        <v>146</v>
      </c>
    </row>
    <row r="379" spans="1:13" s="2" customFormat="1" ht="13.5" customHeight="1" outlineLevel="1" x14ac:dyDescent="0.25">
      <c r="A379" s="313">
        <f t="shared" si="91"/>
        <v>324</v>
      </c>
      <c r="B379" s="556" t="s">
        <v>7</v>
      </c>
      <c r="C379" s="400"/>
      <c r="D379" s="498" t="s">
        <v>209</v>
      </c>
      <c r="E379" s="65">
        <f t="shared" si="79"/>
        <v>0</v>
      </c>
      <c r="F379" s="48">
        <f t="shared" si="92"/>
        <v>0</v>
      </c>
      <c r="G379" s="48">
        <f t="shared" si="93"/>
        <v>0</v>
      </c>
      <c r="H379" s="48">
        <f t="shared" si="94"/>
        <v>0</v>
      </c>
      <c r="I379" s="48">
        <f t="shared" si="95"/>
        <v>0</v>
      </c>
      <c r="J379" s="317" t="s">
        <v>26</v>
      </c>
      <c r="K379" s="318">
        <v>0.74</v>
      </c>
      <c r="L379" s="319"/>
      <c r="M379" s="322" t="s">
        <v>146</v>
      </c>
    </row>
    <row r="380" spans="1:13" s="2" customFormat="1" ht="13.5" customHeight="1" outlineLevel="1" x14ac:dyDescent="0.25">
      <c r="A380" s="313">
        <f t="shared" si="91"/>
        <v>325</v>
      </c>
      <c r="B380" s="556" t="s">
        <v>7</v>
      </c>
      <c r="C380" s="400" t="s">
        <v>48</v>
      </c>
      <c r="D380" s="498" t="s">
        <v>283</v>
      </c>
      <c r="E380" s="65">
        <f t="shared" si="79"/>
        <v>0</v>
      </c>
      <c r="F380" s="48">
        <f t="shared" si="92"/>
        <v>0</v>
      </c>
      <c r="G380" s="48">
        <f t="shared" si="93"/>
        <v>0</v>
      </c>
      <c r="H380" s="48">
        <f t="shared" si="94"/>
        <v>0</v>
      </c>
      <c r="I380" s="48">
        <f t="shared" si="95"/>
        <v>0</v>
      </c>
      <c r="J380" s="317" t="s">
        <v>26</v>
      </c>
      <c r="K380" s="318">
        <v>0.72</v>
      </c>
      <c r="L380" s="319"/>
      <c r="M380" s="322"/>
    </row>
    <row r="381" spans="1:13" s="2" customFormat="1" ht="13.5" customHeight="1" outlineLevel="1" x14ac:dyDescent="0.25">
      <c r="A381" s="313">
        <f t="shared" si="91"/>
        <v>326</v>
      </c>
      <c r="B381" s="571" t="s">
        <v>7</v>
      </c>
      <c r="C381" s="400" t="s">
        <v>46</v>
      </c>
      <c r="D381" s="498" t="s">
        <v>65</v>
      </c>
      <c r="E381" s="65">
        <f t="shared" si="79"/>
        <v>0</v>
      </c>
      <c r="F381" s="48">
        <f t="shared" si="92"/>
        <v>0</v>
      </c>
      <c r="G381" s="48">
        <f t="shared" si="93"/>
        <v>0</v>
      </c>
      <c r="H381" s="48">
        <f t="shared" si="94"/>
        <v>0</v>
      </c>
      <c r="I381" s="48">
        <f t="shared" si="95"/>
        <v>0</v>
      </c>
      <c r="J381" s="317" t="s">
        <v>26</v>
      </c>
      <c r="K381" s="318">
        <v>0.72</v>
      </c>
      <c r="L381" s="319"/>
      <c r="M381" s="320"/>
    </row>
    <row r="382" spans="1:13" s="2" customFormat="1" ht="13.5" customHeight="1" outlineLevel="1" x14ac:dyDescent="0.25">
      <c r="A382" s="313">
        <f t="shared" si="91"/>
        <v>327</v>
      </c>
      <c r="B382" s="473" t="s">
        <v>7</v>
      </c>
      <c r="C382" s="400" t="s">
        <v>48</v>
      </c>
      <c r="D382" s="316" t="s">
        <v>540</v>
      </c>
      <c r="E382" s="65">
        <f t="shared" si="79"/>
        <v>0</v>
      </c>
      <c r="F382" s="48">
        <f t="shared" si="75"/>
        <v>0</v>
      </c>
      <c r="G382" s="48">
        <f t="shared" si="76"/>
        <v>0</v>
      </c>
      <c r="H382" s="48">
        <f t="shared" si="77"/>
        <v>0</v>
      </c>
      <c r="I382" s="48">
        <f t="shared" si="78"/>
        <v>0</v>
      </c>
      <c r="J382" s="317" t="s">
        <v>26</v>
      </c>
      <c r="K382" s="318">
        <v>0.95</v>
      </c>
      <c r="L382" s="319"/>
      <c r="M382" s="320"/>
    </row>
    <row r="383" spans="1:13" s="2" customFormat="1" ht="15.75" outlineLevel="1" x14ac:dyDescent="0.25">
      <c r="A383" s="313">
        <f t="shared" si="91"/>
        <v>328</v>
      </c>
      <c r="B383" s="38" t="s">
        <v>42</v>
      </c>
      <c r="C383" s="400" t="s">
        <v>48</v>
      </c>
      <c r="D383" s="498" t="s">
        <v>66</v>
      </c>
      <c r="E383" s="65">
        <f t="shared" si="79"/>
        <v>0</v>
      </c>
      <c r="F383" s="48">
        <f t="shared" si="75"/>
        <v>0</v>
      </c>
      <c r="G383" s="48">
        <f t="shared" si="76"/>
        <v>0</v>
      </c>
      <c r="H383" s="48">
        <f t="shared" si="77"/>
        <v>0</v>
      </c>
      <c r="I383" s="48">
        <f t="shared" si="78"/>
        <v>0</v>
      </c>
      <c r="J383" s="317" t="s">
        <v>26</v>
      </c>
      <c r="K383" s="318">
        <v>0.82</v>
      </c>
      <c r="L383" s="319"/>
      <c r="M383" s="320"/>
    </row>
    <row r="384" spans="1:13" s="2" customFormat="1" ht="15.75" outlineLevel="1" x14ac:dyDescent="0.25">
      <c r="A384" s="313">
        <f t="shared" si="91"/>
        <v>329</v>
      </c>
      <c r="B384" s="38" t="s">
        <v>42</v>
      </c>
      <c r="C384" s="400" t="s">
        <v>268</v>
      </c>
      <c r="D384" s="530" t="s">
        <v>132</v>
      </c>
      <c r="E384" s="65">
        <f t="shared" si="79"/>
        <v>0</v>
      </c>
      <c r="F384" s="48">
        <f t="shared" si="75"/>
        <v>0</v>
      </c>
      <c r="G384" s="48">
        <f t="shared" si="76"/>
        <v>0</v>
      </c>
      <c r="H384" s="48">
        <f t="shared" si="77"/>
        <v>0</v>
      </c>
      <c r="I384" s="48">
        <f t="shared" si="78"/>
        <v>0</v>
      </c>
      <c r="J384" s="20" t="s">
        <v>26</v>
      </c>
      <c r="K384" s="318">
        <v>1.07</v>
      </c>
      <c r="L384" s="319"/>
      <c r="M384" s="320"/>
    </row>
    <row r="385" spans="1:13" s="2" customFormat="1" ht="15.75" outlineLevel="1" x14ac:dyDescent="0.25">
      <c r="A385" s="313">
        <f t="shared" si="91"/>
        <v>330</v>
      </c>
      <c r="B385" s="38" t="s">
        <v>42</v>
      </c>
      <c r="C385" s="572" t="s">
        <v>57</v>
      </c>
      <c r="D385" s="573" t="s">
        <v>67</v>
      </c>
      <c r="E385" s="65">
        <f t="shared" si="79"/>
        <v>0</v>
      </c>
      <c r="F385" s="48">
        <f t="shared" si="75"/>
        <v>0</v>
      </c>
      <c r="G385" s="48">
        <f t="shared" si="76"/>
        <v>0</v>
      </c>
      <c r="H385" s="48">
        <f t="shared" si="77"/>
        <v>0</v>
      </c>
      <c r="I385" s="48">
        <f t="shared" si="78"/>
        <v>0</v>
      </c>
      <c r="J385" s="20" t="s">
        <v>26</v>
      </c>
      <c r="K385" s="318">
        <v>0.44</v>
      </c>
      <c r="L385" s="319"/>
      <c r="M385" s="320"/>
    </row>
    <row r="386" spans="1:13" s="8" customFormat="1" ht="14.25" customHeight="1" outlineLevel="1" x14ac:dyDescent="0.25">
      <c r="A386" s="313">
        <f t="shared" si="91"/>
        <v>331</v>
      </c>
      <c r="B386" s="38" t="s">
        <v>42</v>
      </c>
      <c r="C386" s="572"/>
      <c r="D386" s="573" t="s">
        <v>544</v>
      </c>
      <c r="E386" s="65">
        <f t="shared" si="79"/>
        <v>0</v>
      </c>
      <c r="F386" s="48">
        <f t="shared" si="75"/>
        <v>0</v>
      </c>
      <c r="G386" s="48">
        <f t="shared" si="76"/>
        <v>0</v>
      </c>
      <c r="H386" s="48">
        <f t="shared" si="77"/>
        <v>0</v>
      </c>
      <c r="I386" s="48">
        <f t="shared" si="78"/>
        <v>0</v>
      </c>
      <c r="J386" s="20" t="s">
        <v>26</v>
      </c>
      <c r="K386" s="318">
        <v>0.97</v>
      </c>
      <c r="L386" s="319"/>
      <c r="M386" s="320"/>
    </row>
    <row r="387" spans="1:13" s="2" customFormat="1" ht="14.25" customHeight="1" outlineLevel="1" thickBot="1" x14ac:dyDescent="0.3">
      <c r="A387" s="312">
        <f>A385+1</f>
        <v>331</v>
      </c>
      <c r="B387" s="500" t="s">
        <v>7</v>
      </c>
      <c r="C387" s="548" t="s">
        <v>48</v>
      </c>
      <c r="D387" s="501" t="s">
        <v>541</v>
      </c>
      <c r="E387" s="343">
        <f t="shared" si="79"/>
        <v>0</v>
      </c>
      <c r="F387" s="343">
        <f t="shared" si="75"/>
        <v>0</v>
      </c>
      <c r="G387" s="343">
        <f t="shared" si="76"/>
        <v>0</v>
      </c>
      <c r="H387" s="343">
        <f t="shared" si="77"/>
        <v>0</v>
      </c>
      <c r="I387" s="343">
        <f t="shared" si="78"/>
        <v>0</v>
      </c>
      <c r="J387" s="482" t="s">
        <v>26</v>
      </c>
      <c r="K387" s="502">
        <v>1.17</v>
      </c>
      <c r="L387" s="503"/>
      <c r="M387" s="549"/>
    </row>
    <row r="388" spans="1:13" s="2" customFormat="1" ht="14.25" customHeight="1" x14ac:dyDescent="0.25">
      <c r="A388" s="160">
        <f t="shared" si="91"/>
        <v>332</v>
      </c>
      <c r="B388" s="221" t="s">
        <v>7</v>
      </c>
      <c r="C388" s="380"/>
      <c r="D388" s="222" t="s">
        <v>212</v>
      </c>
      <c r="E388" s="162">
        <f t="shared" si="79"/>
        <v>0</v>
      </c>
      <c r="F388" s="162">
        <f t="shared" si="75"/>
        <v>0</v>
      </c>
      <c r="G388" s="162">
        <f t="shared" si="76"/>
        <v>0</v>
      </c>
      <c r="H388" s="162">
        <f t="shared" si="77"/>
        <v>0</v>
      </c>
      <c r="I388" s="162">
        <f t="shared" si="78"/>
        <v>0</v>
      </c>
      <c r="J388" s="200" t="s">
        <v>26</v>
      </c>
      <c r="K388" s="171">
        <v>0.72</v>
      </c>
      <c r="L388" s="172"/>
      <c r="M388" s="299" t="s">
        <v>146</v>
      </c>
    </row>
    <row r="389" spans="1:13" s="2" customFormat="1" ht="14.25" customHeight="1" outlineLevel="1" x14ac:dyDescent="0.25">
      <c r="A389" s="160">
        <f t="shared" si="91"/>
        <v>333</v>
      </c>
      <c r="B389" s="221" t="s">
        <v>7</v>
      </c>
      <c r="C389" s="380"/>
      <c r="D389" s="222" t="s">
        <v>211</v>
      </c>
      <c r="E389" s="162">
        <f t="shared" si="79"/>
        <v>0</v>
      </c>
      <c r="F389" s="162">
        <f t="shared" si="75"/>
        <v>0</v>
      </c>
      <c r="G389" s="162">
        <f t="shared" si="76"/>
        <v>0</v>
      </c>
      <c r="H389" s="162">
        <f t="shared" si="77"/>
        <v>0</v>
      </c>
      <c r="I389" s="162">
        <f t="shared" si="78"/>
        <v>0</v>
      </c>
      <c r="J389" s="200" t="s">
        <v>26</v>
      </c>
      <c r="K389" s="171">
        <v>0.57999999999999996</v>
      </c>
      <c r="L389" s="166"/>
      <c r="M389" s="288"/>
    </row>
    <row r="390" spans="1:13" s="2" customFormat="1" ht="14.25" customHeight="1" outlineLevel="1" thickBot="1" x14ac:dyDescent="0.3">
      <c r="A390" s="193">
        <f t="shared" si="91"/>
        <v>334</v>
      </c>
      <c r="B390" s="194" t="s">
        <v>7</v>
      </c>
      <c r="C390" s="394" t="s">
        <v>49</v>
      </c>
      <c r="D390" s="336" t="s">
        <v>210</v>
      </c>
      <c r="E390" s="183">
        <f t="shared" si="79"/>
        <v>0</v>
      </c>
      <c r="F390" s="183">
        <f t="shared" si="75"/>
        <v>0</v>
      </c>
      <c r="G390" s="183">
        <f t="shared" si="76"/>
        <v>0</v>
      </c>
      <c r="H390" s="183">
        <f t="shared" si="77"/>
        <v>0</v>
      </c>
      <c r="I390" s="183">
        <f t="shared" si="78"/>
        <v>0</v>
      </c>
      <c r="J390" s="196" t="s">
        <v>26</v>
      </c>
      <c r="K390" s="197">
        <v>0.57999999999999996</v>
      </c>
      <c r="L390" s="198"/>
      <c r="M390" s="370"/>
    </row>
    <row r="391" spans="1:13" s="2" customFormat="1" ht="14.25" customHeight="1" outlineLevel="1" x14ac:dyDescent="0.25">
      <c r="A391" s="313">
        <f>A390+1</f>
        <v>335</v>
      </c>
      <c r="B391" s="373" t="s">
        <v>7</v>
      </c>
      <c r="C391" s="398" t="s">
        <v>49</v>
      </c>
      <c r="D391" s="437" t="s">
        <v>545</v>
      </c>
      <c r="E391" s="65">
        <f t="shared" si="79"/>
        <v>0</v>
      </c>
      <c r="F391" s="48">
        <f t="shared" si="75"/>
        <v>0</v>
      </c>
      <c r="G391" s="48">
        <f t="shared" si="76"/>
        <v>0</v>
      </c>
      <c r="H391" s="48">
        <f t="shared" si="77"/>
        <v>0</v>
      </c>
      <c r="I391" s="48">
        <f t="shared" si="78"/>
        <v>0</v>
      </c>
      <c r="J391" s="474" t="s">
        <v>26</v>
      </c>
      <c r="K391" s="318">
        <v>0.72</v>
      </c>
      <c r="L391" s="319"/>
      <c r="M391" s="320"/>
    </row>
    <row r="392" spans="1:13" s="2" customFormat="1" ht="14.25" customHeight="1" outlineLevel="1" thickBot="1" x14ac:dyDescent="0.3">
      <c r="A392" s="313">
        <f>A391+1</f>
        <v>336</v>
      </c>
      <c r="B392" s="373" t="s">
        <v>7</v>
      </c>
      <c r="C392" s="398" t="s">
        <v>49</v>
      </c>
      <c r="D392" s="437" t="s">
        <v>546</v>
      </c>
      <c r="E392" s="65">
        <f t="shared" si="79"/>
        <v>0</v>
      </c>
      <c r="F392" s="65">
        <f t="shared" si="75"/>
        <v>0</v>
      </c>
      <c r="G392" s="65">
        <f t="shared" si="76"/>
        <v>0</v>
      </c>
      <c r="H392" s="65">
        <f t="shared" si="77"/>
        <v>0</v>
      </c>
      <c r="I392" s="65">
        <f t="shared" si="78"/>
        <v>0</v>
      </c>
      <c r="J392" s="474" t="s">
        <v>26</v>
      </c>
      <c r="K392" s="377">
        <v>0.72</v>
      </c>
      <c r="L392" s="378"/>
      <c r="M392" s="525"/>
    </row>
    <row r="393" spans="1:13" s="2" customFormat="1" ht="14.25" customHeight="1" outlineLevel="1" thickBot="1" x14ac:dyDescent="0.3">
      <c r="A393" s="15"/>
      <c r="B393" s="72"/>
      <c r="C393" s="383"/>
      <c r="D393" s="53" t="s">
        <v>406</v>
      </c>
      <c r="E393" s="148"/>
      <c r="F393" s="63"/>
      <c r="G393" s="63"/>
      <c r="H393" s="63"/>
      <c r="I393" s="63"/>
      <c r="J393" s="58"/>
      <c r="K393" s="59"/>
      <c r="L393" s="81"/>
      <c r="M393" s="92"/>
    </row>
    <row r="394" spans="1:13" s="2" customFormat="1" ht="14.25" customHeight="1" outlineLevel="1" x14ac:dyDescent="0.25">
      <c r="A394" s="313">
        <f>A392+1</f>
        <v>337</v>
      </c>
      <c r="B394" s="289" t="s">
        <v>7</v>
      </c>
      <c r="C394" s="395" t="s">
        <v>49</v>
      </c>
      <c r="D394" s="239" t="s">
        <v>282</v>
      </c>
      <c r="E394" s="162">
        <f t="shared" si="79"/>
        <v>0</v>
      </c>
      <c r="F394" s="162">
        <f t="shared" ref="F394:F397" si="96">ROUND(K394*0.83,6)*L394</f>
        <v>0</v>
      </c>
      <c r="G394" s="162">
        <f t="shared" ref="G394:G397" si="97">ROUND(K394*0.85,6)*L394</f>
        <v>0</v>
      </c>
      <c r="H394" s="162">
        <f t="shared" ref="H394:H397" si="98">ROUND(K394*0.9,6)*L394</f>
        <v>0</v>
      </c>
      <c r="I394" s="162">
        <f t="shared" ref="I394:I397" si="99">K394*L394</f>
        <v>0</v>
      </c>
      <c r="J394" s="170" t="s">
        <v>26</v>
      </c>
      <c r="K394" s="171">
        <v>0.72</v>
      </c>
      <c r="L394" s="172"/>
      <c r="M394" s="173"/>
    </row>
    <row r="395" spans="1:13" s="2" customFormat="1" ht="14.25" customHeight="1" outlineLevel="1" x14ac:dyDescent="0.25">
      <c r="A395" s="313">
        <f t="shared" ref="A395:A396" si="100">A394+1</f>
        <v>338</v>
      </c>
      <c r="B395" s="289" t="s">
        <v>7</v>
      </c>
      <c r="C395" s="395" t="s">
        <v>51</v>
      </c>
      <c r="D395" s="239" t="s">
        <v>213</v>
      </c>
      <c r="E395" s="162">
        <f t="shared" si="79"/>
        <v>0</v>
      </c>
      <c r="F395" s="162">
        <f t="shared" si="96"/>
        <v>0</v>
      </c>
      <c r="G395" s="162">
        <f t="shared" si="97"/>
        <v>0</v>
      </c>
      <c r="H395" s="162">
        <f t="shared" si="98"/>
        <v>0</v>
      </c>
      <c r="I395" s="162">
        <f t="shared" si="99"/>
        <v>0</v>
      </c>
      <c r="J395" s="170" t="s">
        <v>26</v>
      </c>
      <c r="K395" s="171">
        <v>0.61</v>
      </c>
      <c r="L395" s="172"/>
      <c r="M395" s="173"/>
    </row>
    <row r="396" spans="1:13" s="2" customFormat="1" ht="14.25" customHeight="1" outlineLevel="1" x14ac:dyDescent="0.25">
      <c r="A396" s="313">
        <f t="shared" si="100"/>
        <v>339</v>
      </c>
      <c r="B396" s="289" t="s">
        <v>7</v>
      </c>
      <c r="C396" s="395" t="s">
        <v>51</v>
      </c>
      <c r="D396" s="239" t="s">
        <v>214</v>
      </c>
      <c r="E396" s="162">
        <f t="shared" si="79"/>
        <v>0</v>
      </c>
      <c r="F396" s="162">
        <f t="shared" si="96"/>
        <v>0</v>
      </c>
      <c r="G396" s="162">
        <f t="shared" si="97"/>
        <v>0</v>
      </c>
      <c r="H396" s="162">
        <f t="shared" si="98"/>
        <v>0</v>
      </c>
      <c r="I396" s="162">
        <f t="shared" si="99"/>
        <v>0</v>
      </c>
      <c r="J396" s="170" t="s">
        <v>26</v>
      </c>
      <c r="K396" s="171">
        <v>0.62</v>
      </c>
      <c r="L396" s="172"/>
      <c r="M396" s="173"/>
    </row>
    <row r="397" spans="1:13" s="2" customFormat="1" ht="14.25" customHeight="1" outlineLevel="1" x14ac:dyDescent="0.25">
      <c r="A397" s="313">
        <f t="shared" ref="A397:A420" si="101">A396+1</f>
        <v>340</v>
      </c>
      <c r="B397" s="574" t="s">
        <v>7</v>
      </c>
      <c r="C397" s="428" t="s">
        <v>45</v>
      </c>
      <c r="D397" s="543" t="s">
        <v>549</v>
      </c>
      <c r="E397" s="65">
        <f t="shared" si="79"/>
        <v>0</v>
      </c>
      <c r="F397" s="65">
        <f t="shared" si="96"/>
        <v>0</v>
      </c>
      <c r="G397" s="65">
        <f t="shared" si="97"/>
        <v>0</v>
      </c>
      <c r="H397" s="65">
        <f t="shared" si="98"/>
        <v>0</v>
      </c>
      <c r="I397" s="65">
        <f t="shared" si="99"/>
        <v>0</v>
      </c>
      <c r="J397" s="474" t="s">
        <v>26</v>
      </c>
      <c r="K397" s="377">
        <v>0.72</v>
      </c>
      <c r="L397" s="378"/>
      <c r="M397" s="379" t="s">
        <v>146</v>
      </c>
    </row>
    <row r="398" spans="1:13" s="2" customFormat="1" ht="14.25" customHeight="1" outlineLevel="1" x14ac:dyDescent="0.25">
      <c r="A398" s="313">
        <f t="shared" si="101"/>
        <v>341</v>
      </c>
      <c r="B398" s="574" t="s">
        <v>7</v>
      </c>
      <c r="C398" s="428" t="s">
        <v>52</v>
      </c>
      <c r="D398" s="543" t="s">
        <v>550</v>
      </c>
      <c r="E398" s="65">
        <f t="shared" si="79"/>
        <v>0</v>
      </c>
      <c r="F398" s="65">
        <f>ROUND(K398*0.83,6)*L398</f>
        <v>0</v>
      </c>
      <c r="G398" s="65">
        <f>ROUND(K398*0.85,6)*L398</f>
        <v>0</v>
      </c>
      <c r="H398" s="65">
        <f>ROUND(K398*0.9,6)*L398</f>
        <v>0</v>
      </c>
      <c r="I398" s="65">
        <f>K398*L398</f>
        <v>0</v>
      </c>
      <c r="J398" s="474" t="s">
        <v>26</v>
      </c>
      <c r="K398" s="377">
        <v>0.72</v>
      </c>
      <c r="L398" s="378"/>
      <c r="M398" s="379"/>
    </row>
    <row r="399" spans="1:13" s="2" customFormat="1" ht="14.25" customHeight="1" outlineLevel="1" x14ac:dyDescent="0.25">
      <c r="A399" s="313">
        <f t="shared" si="101"/>
        <v>342</v>
      </c>
      <c r="B399" s="574" t="s">
        <v>7</v>
      </c>
      <c r="C399" s="428"/>
      <c r="D399" s="543" t="s">
        <v>650</v>
      </c>
      <c r="E399" s="65">
        <f t="shared" si="79"/>
        <v>0</v>
      </c>
      <c r="F399" s="65">
        <f>ROUND(K399*0.83,6)*L399</f>
        <v>0</v>
      </c>
      <c r="G399" s="65">
        <f>ROUND(K399*0.85,6)*L399</f>
        <v>0</v>
      </c>
      <c r="H399" s="65">
        <f>ROUND(K399*0.9,6)*L399</f>
        <v>0</v>
      </c>
      <c r="I399" s="65">
        <f>K399*L399</f>
        <v>0</v>
      </c>
      <c r="J399" s="474" t="s">
        <v>26</v>
      </c>
      <c r="K399" s="377">
        <v>0.66</v>
      </c>
      <c r="L399" s="378"/>
      <c r="M399" s="379"/>
    </row>
    <row r="400" spans="1:13" s="22" customFormat="1" ht="14.25" customHeight="1" outlineLevel="1" x14ac:dyDescent="0.25">
      <c r="A400" s="313">
        <f t="shared" si="101"/>
        <v>343</v>
      </c>
      <c r="B400" s="575" t="s">
        <v>42</v>
      </c>
      <c r="C400" s="399" t="s">
        <v>50</v>
      </c>
      <c r="D400" s="543" t="s">
        <v>547</v>
      </c>
      <c r="E400" s="65">
        <f t="shared" si="79"/>
        <v>0</v>
      </c>
      <c r="F400" s="65">
        <f>ROUND(K400*0.83,6)*L400</f>
        <v>0</v>
      </c>
      <c r="G400" s="65">
        <f>ROUND(K400*0.85,6)*L400</f>
        <v>0</v>
      </c>
      <c r="H400" s="65">
        <f>ROUND(K400*0.9,6)*L400</f>
        <v>0</v>
      </c>
      <c r="I400" s="65">
        <f>K400*L400</f>
        <v>0</v>
      </c>
      <c r="J400" s="474" t="s">
        <v>26</v>
      </c>
      <c r="K400" s="377">
        <v>1.03</v>
      </c>
      <c r="L400" s="378"/>
      <c r="M400" s="525"/>
    </row>
    <row r="401" spans="1:13" s="8" customFormat="1" ht="15" customHeight="1" outlineLevel="1" x14ac:dyDescent="0.25">
      <c r="A401" s="313">
        <f t="shared" si="101"/>
        <v>344</v>
      </c>
      <c r="B401" s="576" t="s">
        <v>7</v>
      </c>
      <c r="C401" s="399" t="s">
        <v>49</v>
      </c>
      <c r="D401" s="543" t="s">
        <v>215</v>
      </c>
      <c r="E401" s="65">
        <f t="shared" si="79"/>
        <v>0</v>
      </c>
      <c r="F401" s="65">
        <f>ROUND(K401*0.83,6)*L401</f>
        <v>0</v>
      </c>
      <c r="G401" s="65">
        <f>ROUND(K401*0.85,6)*L401</f>
        <v>0</v>
      </c>
      <c r="H401" s="65">
        <f>ROUND(K401*0.9,6)*L401</f>
        <v>0</v>
      </c>
      <c r="I401" s="65">
        <f>K401*L401</f>
        <v>0</v>
      </c>
      <c r="J401" s="474" t="s">
        <v>26</v>
      </c>
      <c r="K401" s="377">
        <v>0.74</v>
      </c>
      <c r="L401" s="378"/>
      <c r="M401" s="379"/>
    </row>
    <row r="402" spans="1:13" s="8" customFormat="1" ht="15" customHeight="1" outlineLevel="1" x14ac:dyDescent="0.25">
      <c r="A402" s="313">
        <f t="shared" si="101"/>
        <v>345</v>
      </c>
      <c r="B402" s="576" t="s">
        <v>7</v>
      </c>
      <c r="C402" s="399"/>
      <c r="D402" s="543" t="s">
        <v>548</v>
      </c>
      <c r="E402" s="65">
        <f t="shared" si="79"/>
        <v>0</v>
      </c>
      <c r="F402" s="65">
        <f t="shared" si="75"/>
        <v>0</v>
      </c>
      <c r="G402" s="65">
        <f t="shared" si="76"/>
        <v>0</v>
      </c>
      <c r="H402" s="65">
        <f t="shared" si="77"/>
        <v>0</v>
      </c>
      <c r="I402" s="65">
        <f t="shared" si="78"/>
        <v>0</v>
      </c>
      <c r="J402" s="474" t="s">
        <v>26</v>
      </c>
      <c r="K402" s="377">
        <v>0.72</v>
      </c>
      <c r="L402" s="378"/>
      <c r="M402" s="379" t="s">
        <v>146</v>
      </c>
    </row>
    <row r="403" spans="1:13" s="8" customFormat="1" ht="15" customHeight="1" outlineLevel="1" x14ac:dyDescent="0.25">
      <c r="A403" s="313">
        <f t="shared" si="101"/>
        <v>346</v>
      </c>
      <c r="B403" s="577" t="s">
        <v>42</v>
      </c>
      <c r="C403" s="399" t="s">
        <v>49</v>
      </c>
      <c r="D403" s="530" t="s">
        <v>551</v>
      </c>
      <c r="E403" s="65">
        <f t="shared" si="79"/>
        <v>0</v>
      </c>
      <c r="F403" s="48">
        <f t="shared" si="75"/>
        <v>0</v>
      </c>
      <c r="G403" s="48">
        <f t="shared" si="76"/>
        <v>0</v>
      </c>
      <c r="H403" s="48">
        <f t="shared" si="77"/>
        <v>0</v>
      </c>
      <c r="I403" s="48">
        <f t="shared" si="78"/>
        <v>0</v>
      </c>
      <c r="J403" s="20" t="s">
        <v>26</v>
      </c>
      <c r="K403" s="318">
        <v>0.97</v>
      </c>
      <c r="L403" s="319"/>
      <c r="M403" s="320"/>
    </row>
    <row r="404" spans="1:13" s="2" customFormat="1" ht="15" customHeight="1" outlineLevel="1" x14ac:dyDescent="0.25">
      <c r="A404" s="313">
        <f t="shared" si="101"/>
        <v>347</v>
      </c>
      <c r="B404" s="577" t="s">
        <v>42</v>
      </c>
      <c r="C404" s="399" t="s">
        <v>50</v>
      </c>
      <c r="D404" s="530" t="s">
        <v>552</v>
      </c>
      <c r="E404" s="65">
        <f t="shared" si="79"/>
        <v>0</v>
      </c>
      <c r="F404" s="48">
        <f t="shared" si="75"/>
        <v>0</v>
      </c>
      <c r="G404" s="48">
        <f t="shared" si="76"/>
        <v>0</v>
      </c>
      <c r="H404" s="48">
        <f t="shared" si="77"/>
        <v>0</v>
      </c>
      <c r="I404" s="48">
        <f t="shared" si="78"/>
        <v>0</v>
      </c>
      <c r="J404" s="20" t="s">
        <v>26</v>
      </c>
      <c r="K404" s="318">
        <v>1.18</v>
      </c>
      <c r="L404" s="319"/>
      <c r="M404" s="320"/>
    </row>
    <row r="405" spans="1:13" s="2" customFormat="1" ht="15" customHeight="1" outlineLevel="1" x14ac:dyDescent="0.25">
      <c r="A405" s="313">
        <f t="shared" si="101"/>
        <v>348</v>
      </c>
      <c r="B405" s="577" t="s">
        <v>42</v>
      </c>
      <c r="C405" s="399" t="s">
        <v>50</v>
      </c>
      <c r="D405" s="39" t="s">
        <v>324</v>
      </c>
      <c r="E405" s="65">
        <f t="shared" si="79"/>
        <v>0</v>
      </c>
      <c r="F405" s="48">
        <f t="shared" si="75"/>
        <v>0</v>
      </c>
      <c r="G405" s="48">
        <f t="shared" si="76"/>
        <v>0</v>
      </c>
      <c r="H405" s="48">
        <f t="shared" si="77"/>
        <v>0</v>
      </c>
      <c r="I405" s="48">
        <f t="shared" si="78"/>
        <v>0</v>
      </c>
      <c r="J405" s="20" t="s">
        <v>26</v>
      </c>
      <c r="K405" s="318">
        <v>0.86</v>
      </c>
      <c r="L405" s="319"/>
      <c r="M405" s="320"/>
    </row>
    <row r="406" spans="1:13" s="2" customFormat="1" ht="15" customHeight="1" outlineLevel="1" x14ac:dyDescent="0.25">
      <c r="A406" s="313">
        <f t="shared" si="101"/>
        <v>349</v>
      </c>
      <c r="B406" s="423" t="s">
        <v>7</v>
      </c>
      <c r="C406" s="399" t="s">
        <v>268</v>
      </c>
      <c r="D406" s="39" t="s">
        <v>554</v>
      </c>
      <c r="E406" s="65">
        <f t="shared" si="79"/>
        <v>0</v>
      </c>
      <c r="F406" s="48">
        <f t="shared" si="75"/>
        <v>0</v>
      </c>
      <c r="G406" s="48">
        <f t="shared" si="76"/>
        <v>0</v>
      </c>
      <c r="H406" s="48">
        <f t="shared" si="77"/>
        <v>0</v>
      </c>
      <c r="I406" s="48">
        <f t="shared" si="78"/>
        <v>0</v>
      </c>
      <c r="J406" s="20" t="s">
        <v>26</v>
      </c>
      <c r="K406" s="318">
        <v>0.72</v>
      </c>
      <c r="L406" s="319"/>
      <c r="M406" s="320"/>
    </row>
    <row r="407" spans="1:13" s="2" customFormat="1" ht="15" customHeight="1" outlineLevel="1" x14ac:dyDescent="0.25">
      <c r="A407" s="160">
        <f t="shared" si="101"/>
        <v>350</v>
      </c>
      <c r="B407" s="290" t="s">
        <v>7</v>
      </c>
      <c r="C407" s="396" t="s">
        <v>49</v>
      </c>
      <c r="D407" s="205" t="s">
        <v>281</v>
      </c>
      <c r="E407" s="162">
        <f t="shared" si="79"/>
        <v>0</v>
      </c>
      <c r="F407" s="163">
        <f t="shared" si="75"/>
        <v>0</v>
      </c>
      <c r="G407" s="163">
        <f t="shared" si="76"/>
        <v>0</v>
      </c>
      <c r="H407" s="163">
        <f t="shared" si="77"/>
        <v>0</v>
      </c>
      <c r="I407" s="163">
        <f t="shared" si="78"/>
        <v>0</v>
      </c>
      <c r="J407" s="164" t="s">
        <v>26</v>
      </c>
      <c r="K407" s="165">
        <v>0.61</v>
      </c>
      <c r="L407" s="166"/>
      <c r="M407" s="206" t="s">
        <v>146</v>
      </c>
    </row>
    <row r="408" spans="1:13" s="2" customFormat="1" ht="15" customHeight="1" x14ac:dyDescent="0.25">
      <c r="A408" s="160">
        <f t="shared" si="101"/>
        <v>351</v>
      </c>
      <c r="B408" s="290" t="s">
        <v>7</v>
      </c>
      <c r="C408" s="396" t="s">
        <v>49</v>
      </c>
      <c r="D408" s="205" t="s">
        <v>251</v>
      </c>
      <c r="E408" s="162">
        <f t="shared" si="79"/>
        <v>0</v>
      </c>
      <c r="F408" s="163">
        <f t="shared" si="75"/>
        <v>0</v>
      </c>
      <c r="G408" s="163">
        <f t="shared" si="76"/>
        <v>0</v>
      </c>
      <c r="H408" s="163">
        <f t="shared" si="77"/>
        <v>0</v>
      </c>
      <c r="I408" s="163">
        <f t="shared" si="78"/>
        <v>0</v>
      </c>
      <c r="J408" s="164" t="s">
        <v>26</v>
      </c>
      <c r="K408" s="165">
        <v>0.61</v>
      </c>
      <c r="L408" s="166"/>
      <c r="M408" s="206" t="s">
        <v>146</v>
      </c>
    </row>
    <row r="409" spans="1:13" s="2" customFormat="1" ht="15" customHeight="1" x14ac:dyDescent="0.25">
      <c r="A409" s="313">
        <f t="shared" si="101"/>
        <v>352</v>
      </c>
      <c r="B409" s="423" t="s">
        <v>7</v>
      </c>
      <c r="C409" s="399" t="s">
        <v>48</v>
      </c>
      <c r="D409" s="530" t="s">
        <v>219</v>
      </c>
      <c r="E409" s="65">
        <f t="shared" si="79"/>
        <v>0</v>
      </c>
      <c r="F409" s="48">
        <f t="shared" si="75"/>
        <v>0</v>
      </c>
      <c r="G409" s="48">
        <f t="shared" si="76"/>
        <v>0</v>
      </c>
      <c r="H409" s="48">
        <f t="shared" si="77"/>
        <v>0</v>
      </c>
      <c r="I409" s="48">
        <f t="shared" si="78"/>
        <v>0</v>
      </c>
      <c r="J409" s="317" t="s">
        <v>26</v>
      </c>
      <c r="K409" s="318">
        <v>0.65</v>
      </c>
      <c r="L409" s="319"/>
      <c r="M409" s="320"/>
    </row>
    <row r="410" spans="1:13" s="2" customFormat="1" ht="15" customHeight="1" x14ac:dyDescent="0.25">
      <c r="A410" s="313">
        <f t="shared" si="101"/>
        <v>353</v>
      </c>
      <c r="B410" s="423" t="s">
        <v>7</v>
      </c>
      <c r="C410" s="399"/>
      <c r="D410" s="327" t="s">
        <v>216</v>
      </c>
      <c r="E410" s="65">
        <f t="shared" si="79"/>
        <v>0</v>
      </c>
      <c r="F410" s="48">
        <f t="shared" si="75"/>
        <v>0</v>
      </c>
      <c r="G410" s="48">
        <f t="shared" si="76"/>
        <v>0</v>
      </c>
      <c r="H410" s="48">
        <f t="shared" si="77"/>
        <v>0</v>
      </c>
      <c r="I410" s="48">
        <f t="shared" si="78"/>
        <v>0</v>
      </c>
      <c r="J410" s="20" t="s">
        <v>26</v>
      </c>
      <c r="K410" s="318">
        <v>0.64</v>
      </c>
      <c r="L410" s="319"/>
      <c r="M410" s="320"/>
    </row>
    <row r="411" spans="1:13" s="2" customFormat="1" ht="15" customHeight="1" outlineLevel="1" x14ac:dyDescent="0.25">
      <c r="A411" s="313">
        <f t="shared" si="101"/>
        <v>354</v>
      </c>
      <c r="B411" s="423" t="s">
        <v>7</v>
      </c>
      <c r="C411" s="424" t="s">
        <v>49</v>
      </c>
      <c r="D411" s="425" t="s">
        <v>382</v>
      </c>
      <c r="E411" s="48">
        <f t="shared" si="79"/>
        <v>0</v>
      </c>
      <c r="F411" s="48">
        <f t="shared" si="75"/>
        <v>0</v>
      </c>
      <c r="G411" s="48">
        <f t="shared" si="76"/>
        <v>0</v>
      </c>
      <c r="H411" s="48">
        <f t="shared" si="77"/>
        <v>0</v>
      </c>
      <c r="I411" s="48">
        <f t="shared" si="78"/>
        <v>0</v>
      </c>
      <c r="J411" s="330" t="s">
        <v>26</v>
      </c>
      <c r="K411" s="331">
        <v>0.77</v>
      </c>
      <c r="L411" s="319"/>
      <c r="M411" s="322" t="s">
        <v>146</v>
      </c>
    </row>
    <row r="412" spans="1:13" s="2" customFormat="1" ht="15" customHeight="1" outlineLevel="1" x14ac:dyDescent="0.25">
      <c r="A412" s="313">
        <f t="shared" si="101"/>
        <v>355</v>
      </c>
      <c r="B412" s="423" t="s">
        <v>7</v>
      </c>
      <c r="C412" s="424"/>
      <c r="D412" s="425" t="s">
        <v>220</v>
      </c>
      <c r="E412" s="48">
        <f t="shared" si="79"/>
        <v>0</v>
      </c>
      <c r="F412" s="48">
        <f t="shared" si="75"/>
        <v>0</v>
      </c>
      <c r="G412" s="48">
        <f t="shared" si="76"/>
        <v>0</v>
      </c>
      <c r="H412" s="48">
        <f t="shared" si="77"/>
        <v>0</v>
      </c>
      <c r="I412" s="48">
        <f t="shared" si="78"/>
        <v>0</v>
      </c>
      <c r="J412" s="330" t="s">
        <v>26</v>
      </c>
      <c r="K412" s="331">
        <v>1.1000000000000001</v>
      </c>
      <c r="L412" s="319"/>
      <c r="M412" s="322"/>
    </row>
    <row r="413" spans="1:13" s="2" customFormat="1" ht="15" customHeight="1" outlineLevel="1" x14ac:dyDescent="0.25">
      <c r="A413" s="313">
        <f t="shared" si="101"/>
        <v>356</v>
      </c>
      <c r="B413" s="423" t="s">
        <v>7</v>
      </c>
      <c r="C413" s="424" t="s">
        <v>268</v>
      </c>
      <c r="D413" s="425" t="s">
        <v>553</v>
      </c>
      <c r="E413" s="48">
        <f t="shared" si="79"/>
        <v>0</v>
      </c>
      <c r="F413" s="48">
        <f t="shared" si="75"/>
        <v>0</v>
      </c>
      <c r="G413" s="48">
        <f t="shared" si="76"/>
        <v>0</v>
      </c>
      <c r="H413" s="48">
        <f t="shared" si="77"/>
        <v>0</v>
      </c>
      <c r="I413" s="48">
        <f t="shared" si="78"/>
        <v>0</v>
      </c>
      <c r="J413" s="330" t="s">
        <v>26</v>
      </c>
      <c r="K413" s="331">
        <v>0.72</v>
      </c>
      <c r="L413" s="319"/>
      <c r="M413" s="322" t="s">
        <v>146</v>
      </c>
    </row>
    <row r="414" spans="1:13" s="2" customFormat="1" ht="15" customHeight="1" outlineLevel="1" x14ac:dyDescent="0.25">
      <c r="A414" s="313">
        <f t="shared" si="101"/>
        <v>357</v>
      </c>
      <c r="B414" s="423" t="s">
        <v>7</v>
      </c>
      <c r="C414" s="424" t="s">
        <v>51</v>
      </c>
      <c r="D414" s="425" t="s">
        <v>407</v>
      </c>
      <c r="E414" s="48">
        <f t="shared" si="79"/>
        <v>0</v>
      </c>
      <c r="F414" s="48">
        <f t="shared" si="75"/>
        <v>0</v>
      </c>
      <c r="G414" s="48">
        <f t="shared" si="76"/>
        <v>0</v>
      </c>
      <c r="H414" s="48">
        <f t="shared" si="77"/>
        <v>0</v>
      </c>
      <c r="I414" s="48">
        <f t="shared" si="78"/>
        <v>0</v>
      </c>
      <c r="J414" s="330" t="s">
        <v>26</v>
      </c>
      <c r="K414" s="331">
        <v>2.08</v>
      </c>
      <c r="L414" s="319"/>
      <c r="M414" s="322"/>
    </row>
    <row r="415" spans="1:13" s="2" customFormat="1" ht="15" customHeight="1" outlineLevel="1" x14ac:dyDescent="0.25">
      <c r="A415" s="313">
        <f t="shared" si="101"/>
        <v>358</v>
      </c>
      <c r="B415" s="423" t="s">
        <v>7</v>
      </c>
      <c r="C415" s="424"/>
      <c r="D415" s="425" t="s">
        <v>661</v>
      </c>
      <c r="E415" s="48">
        <f t="shared" si="79"/>
        <v>0</v>
      </c>
      <c r="F415" s="48">
        <f t="shared" si="75"/>
        <v>0</v>
      </c>
      <c r="G415" s="48">
        <f t="shared" si="76"/>
        <v>0</v>
      </c>
      <c r="H415" s="48">
        <f t="shared" si="77"/>
        <v>0</v>
      </c>
      <c r="I415" s="48">
        <f t="shared" si="78"/>
        <v>0</v>
      </c>
      <c r="J415" s="330" t="s">
        <v>26</v>
      </c>
      <c r="K415" s="331">
        <v>0.62</v>
      </c>
      <c r="L415" s="319"/>
      <c r="M415" s="322" t="s">
        <v>146</v>
      </c>
    </row>
    <row r="416" spans="1:13" s="2" customFormat="1" ht="15" customHeight="1" outlineLevel="1" x14ac:dyDescent="0.25">
      <c r="A416" s="313">
        <f t="shared" si="101"/>
        <v>359</v>
      </c>
      <c r="B416" s="423" t="s">
        <v>7</v>
      </c>
      <c r="C416" s="424"/>
      <c r="D416" s="425" t="s">
        <v>464</v>
      </c>
      <c r="E416" s="48">
        <f t="shared" si="79"/>
        <v>0</v>
      </c>
      <c r="F416" s="48">
        <f t="shared" si="75"/>
        <v>0</v>
      </c>
      <c r="G416" s="48">
        <f t="shared" si="76"/>
        <v>0</v>
      </c>
      <c r="H416" s="48">
        <f t="shared" si="77"/>
        <v>0</v>
      </c>
      <c r="I416" s="48">
        <f t="shared" si="78"/>
        <v>0</v>
      </c>
      <c r="J416" s="330" t="s">
        <v>26</v>
      </c>
      <c r="K416" s="331">
        <v>1.19</v>
      </c>
      <c r="L416" s="319"/>
      <c r="M416" s="322" t="s">
        <v>146</v>
      </c>
    </row>
    <row r="417" spans="1:13" s="3" customFormat="1" ht="15" customHeight="1" outlineLevel="1" x14ac:dyDescent="0.25">
      <c r="A417" s="313">
        <f t="shared" si="101"/>
        <v>360</v>
      </c>
      <c r="B417" s="423" t="s">
        <v>7</v>
      </c>
      <c r="C417" s="424" t="s">
        <v>49</v>
      </c>
      <c r="D417" s="425" t="s">
        <v>555</v>
      </c>
      <c r="E417" s="329">
        <f t="shared" si="79"/>
        <v>0</v>
      </c>
      <c r="F417" s="48">
        <f t="shared" si="75"/>
        <v>0</v>
      </c>
      <c r="G417" s="48">
        <f t="shared" si="76"/>
        <v>0</v>
      </c>
      <c r="H417" s="48">
        <f t="shared" si="77"/>
        <v>0</v>
      </c>
      <c r="I417" s="48">
        <f t="shared" si="78"/>
        <v>0</v>
      </c>
      <c r="J417" s="330" t="s">
        <v>26</v>
      </c>
      <c r="K417" s="331">
        <v>0.72</v>
      </c>
      <c r="L417" s="319"/>
      <c r="M417" s="322" t="s">
        <v>146</v>
      </c>
    </row>
    <row r="418" spans="1:13" s="3" customFormat="1" ht="15" customHeight="1" outlineLevel="1" x14ac:dyDescent="0.25">
      <c r="A418" s="313">
        <f t="shared" si="101"/>
        <v>361</v>
      </c>
      <c r="B418" s="423" t="s">
        <v>7</v>
      </c>
      <c r="C418" s="424" t="s">
        <v>49</v>
      </c>
      <c r="D418" s="425" t="s">
        <v>408</v>
      </c>
      <c r="E418" s="48">
        <f t="shared" si="79"/>
        <v>0</v>
      </c>
      <c r="F418" s="48">
        <f t="shared" si="75"/>
        <v>0</v>
      </c>
      <c r="G418" s="48">
        <f t="shared" si="76"/>
        <v>0</v>
      </c>
      <c r="H418" s="48">
        <f t="shared" si="77"/>
        <v>0</v>
      </c>
      <c r="I418" s="48">
        <f t="shared" si="78"/>
        <v>0</v>
      </c>
      <c r="J418" s="330" t="s">
        <v>26</v>
      </c>
      <c r="K418" s="331">
        <v>0.72</v>
      </c>
      <c r="L418" s="319"/>
      <c r="M418" s="322"/>
    </row>
    <row r="419" spans="1:13" s="3" customFormat="1" ht="15" customHeight="1" outlineLevel="1" x14ac:dyDescent="0.25">
      <c r="A419" s="313">
        <f t="shared" si="101"/>
        <v>362</v>
      </c>
      <c r="B419" s="423" t="s">
        <v>7</v>
      </c>
      <c r="C419" s="424" t="s">
        <v>51</v>
      </c>
      <c r="D419" s="425" t="s">
        <v>556</v>
      </c>
      <c r="E419" s="48">
        <f t="shared" si="79"/>
        <v>0</v>
      </c>
      <c r="F419" s="48">
        <f t="shared" si="75"/>
        <v>0</v>
      </c>
      <c r="G419" s="48">
        <f t="shared" si="76"/>
        <v>0</v>
      </c>
      <c r="H419" s="48">
        <f t="shared" si="77"/>
        <v>0</v>
      </c>
      <c r="I419" s="48">
        <f t="shared" si="78"/>
        <v>0</v>
      </c>
      <c r="J419" s="330" t="s">
        <v>26</v>
      </c>
      <c r="K419" s="331">
        <v>0.72</v>
      </c>
      <c r="L419" s="319"/>
      <c r="M419" s="322" t="s">
        <v>146</v>
      </c>
    </row>
    <row r="420" spans="1:13" s="3" customFormat="1" ht="15" customHeight="1" outlineLevel="1" thickBot="1" x14ac:dyDescent="0.3">
      <c r="A420" s="313">
        <f t="shared" si="101"/>
        <v>363</v>
      </c>
      <c r="B420" s="423" t="s">
        <v>7</v>
      </c>
      <c r="C420" s="424" t="s">
        <v>49</v>
      </c>
      <c r="D420" s="425" t="s">
        <v>557</v>
      </c>
      <c r="E420" s="343">
        <f t="shared" si="79"/>
        <v>0</v>
      </c>
      <c r="F420" s="48">
        <f t="shared" si="75"/>
        <v>0</v>
      </c>
      <c r="G420" s="48">
        <f t="shared" si="76"/>
        <v>0</v>
      </c>
      <c r="H420" s="48">
        <f t="shared" si="77"/>
        <v>0</v>
      </c>
      <c r="I420" s="48">
        <f t="shared" si="78"/>
        <v>0</v>
      </c>
      <c r="J420" s="330" t="s">
        <v>26</v>
      </c>
      <c r="K420" s="331">
        <v>0.72</v>
      </c>
      <c r="L420" s="319"/>
      <c r="M420" s="322" t="s">
        <v>146</v>
      </c>
    </row>
    <row r="421" spans="1:13" s="3" customFormat="1" ht="15" customHeight="1" outlineLevel="1" thickBot="1" x14ac:dyDescent="0.3">
      <c r="A421" s="15"/>
      <c r="B421" s="72"/>
      <c r="C421" s="44"/>
      <c r="D421" s="426" t="s">
        <v>16</v>
      </c>
      <c r="E421" s="426"/>
      <c r="F421" s="63"/>
      <c r="G421" s="63"/>
      <c r="H421" s="63"/>
      <c r="I421" s="63"/>
      <c r="J421" s="58"/>
      <c r="K421" s="59"/>
      <c r="L421" s="81"/>
      <c r="M421" s="92"/>
    </row>
    <row r="422" spans="1:13" s="3" customFormat="1" ht="15" customHeight="1" outlineLevel="1" x14ac:dyDescent="0.25">
      <c r="A422" s="313">
        <f>A420+1</f>
        <v>364</v>
      </c>
      <c r="B422" s="314" t="s">
        <v>7</v>
      </c>
      <c r="C422" s="315" t="s">
        <v>48</v>
      </c>
      <c r="D422" s="316" t="s">
        <v>558</v>
      </c>
      <c r="E422" s="65">
        <f t="shared" si="79"/>
        <v>0</v>
      </c>
      <c r="F422" s="48">
        <f t="shared" si="75"/>
        <v>0</v>
      </c>
      <c r="G422" s="48">
        <f t="shared" si="76"/>
        <v>0</v>
      </c>
      <c r="H422" s="48">
        <f t="shared" si="77"/>
        <v>0</v>
      </c>
      <c r="I422" s="48">
        <f t="shared" si="78"/>
        <v>0</v>
      </c>
      <c r="J422" s="317" t="s">
        <v>26</v>
      </c>
      <c r="K422" s="318">
        <v>0.88</v>
      </c>
      <c r="L422" s="319"/>
      <c r="M422" s="320"/>
    </row>
    <row r="423" spans="1:13" s="3" customFormat="1" ht="15" customHeight="1" outlineLevel="1" x14ac:dyDescent="0.25">
      <c r="A423" s="313">
        <f t="shared" ref="A423:A443" si="102">A422+1</f>
        <v>365</v>
      </c>
      <c r="B423" s="314" t="s">
        <v>7</v>
      </c>
      <c r="C423" s="315"/>
      <c r="D423" s="321" t="s">
        <v>559</v>
      </c>
      <c r="E423" s="65">
        <f t="shared" si="79"/>
        <v>0</v>
      </c>
      <c r="F423" s="48">
        <f t="shared" si="75"/>
        <v>0</v>
      </c>
      <c r="G423" s="48">
        <f t="shared" si="76"/>
        <v>0</v>
      </c>
      <c r="H423" s="48">
        <f t="shared" si="77"/>
        <v>0</v>
      </c>
      <c r="I423" s="48">
        <f t="shared" si="78"/>
        <v>0</v>
      </c>
      <c r="J423" s="317" t="s">
        <v>26</v>
      </c>
      <c r="K423" s="318">
        <v>0.72</v>
      </c>
      <c r="L423" s="319"/>
      <c r="M423" s="322" t="s">
        <v>146</v>
      </c>
    </row>
    <row r="424" spans="1:13" s="2" customFormat="1" ht="15" customHeight="1" outlineLevel="1" x14ac:dyDescent="0.25">
      <c r="A424" s="313">
        <f t="shared" si="102"/>
        <v>366</v>
      </c>
      <c r="B424" s="314" t="s">
        <v>7</v>
      </c>
      <c r="C424" s="315" t="s">
        <v>48</v>
      </c>
      <c r="D424" s="321" t="s">
        <v>218</v>
      </c>
      <c r="E424" s="65">
        <f t="shared" si="79"/>
        <v>0</v>
      </c>
      <c r="F424" s="48">
        <f t="shared" si="75"/>
        <v>0</v>
      </c>
      <c r="G424" s="48">
        <f t="shared" si="76"/>
        <v>0</v>
      </c>
      <c r="H424" s="48">
        <f t="shared" si="77"/>
        <v>0</v>
      </c>
      <c r="I424" s="48">
        <f t="shared" si="78"/>
        <v>0</v>
      </c>
      <c r="J424" s="317" t="s">
        <v>26</v>
      </c>
      <c r="K424" s="318">
        <v>0.74</v>
      </c>
      <c r="L424" s="319"/>
      <c r="M424" s="322"/>
    </row>
    <row r="425" spans="1:13" s="2" customFormat="1" ht="15" customHeight="1" outlineLevel="1" x14ac:dyDescent="0.25">
      <c r="A425" s="313">
        <f t="shared" si="102"/>
        <v>367</v>
      </c>
      <c r="B425" s="314" t="s">
        <v>7</v>
      </c>
      <c r="C425" s="397" t="s">
        <v>53</v>
      </c>
      <c r="D425" s="321" t="s">
        <v>560</v>
      </c>
      <c r="E425" s="65">
        <f t="shared" si="79"/>
        <v>0</v>
      </c>
      <c r="F425" s="48">
        <f t="shared" si="75"/>
        <v>0</v>
      </c>
      <c r="G425" s="48">
        <f t="shared" si="76"/>
        <v>0</v>
      </c>
      <c r="H425" s="48">
        <f t="shared" si="77"/>
        <v>0</v>
      </c>
      <c r="I425" s="48">
        <f t="shared" si="78"/>
        <v>0</v>
      </c>
      <c r="J425" s="317" t="s">
        <v>26</v>
      </c>
      <c r="K425" s="318">
        <v>0.88</v>
      </c>
      <c r="L425" s="319"/>
      <c r="M425" s="322" t="s">
        <v>146</v>
      </c>
    </row>
    <row r="426" spans="1:13" s="2" customFormat="1" ht="15" customHeight="1" outlineLevel="1" x14ac:dyDescent="0.25">
      <c r="A426" s="313">
        <f t="shared" si="102"/>
        <v>368</v>
      </c>
      <c r="B426" s="314" t="s">
        <v>7</v>
      </c>
      <c r="C426" s="397" t="s">
        <v>53</v>
      </c>
      <c r="D426" s="321" t="s">
        <v>217</v>
      </c>
      <c r="E426" s="65">
        <f t="shared" si="79"/>
        <v>0</v>
      </c>
      <c r="F426" s="48">
        <f t="shared" si="75"/>
        <v>0</v>
      </c>
      <c r="G426" s="48">
        <f t="shared" si="76"/>
        <v>0</v>
      </c>
      <c r="H426" s="48">
        <f t="shared" si="77"/>
        <v>0</v>
      </c>
      <c r="I426" s="48">
        <f t="shared" si="78"/>
        <v>0</v>
      </c>
      <c r="J426" s="317" t="s">
        <v>26</v>
      </c>
      <c r="K426" s="318">
        <v>0.54</v>
      </c>
      <c r="L426" s="319"/>
      <c r="M426" s="320"/>
    </row>
    <row r="427" spans="1:13" s="2" customFormat="1" ht="15" customHeight="1" outlineLevel="1" x14ac:dyDescent="0.25">
      <c r="A427" s="313">
        <f t="shared" si="102"/>
        <v>369</v>
      </c>
      <c r="B427" s="323" t="s">
        <v>42</v>
      </c>
      <c r="C427" s="397" t="s">
        <v>53</v>
      </c>
      <c r="D427" s="321" t="s">
        <v>383</v>
      </c>
      <c r="E427" s="65">
        <f t="shared" si="79"/>
        <v>0</v>
      </c>
      <c r="F427" s="48">
        <f t="shared" si="75"/>
        <v>0</v>
      </c>
      <c r="G427" s="48">
        <f t="shared" si="76"/>
        <v>0</v>
      </c>
      <c r="H427" s="48">
        <f t="shared" si="77"/>
        <v>0</v>
      </c>
      <c r="I427" s="48">
        <f t="shared" si="78"/>
        <v>0</v>
      </c>
      <c r="J427" s="20" t="s">
        <v>26</v>
      </c>
      <c r="K427" s="318">
        <v>0.89</v>
      </c>
      <c r="L427" s="319"/>
      <c r="M427" s="320"/>
    </row>
    <row r="428" spans="1:13" s="2" customFormat="1" ht="15" customHeight="1" outlineLevel="1" x14ac:dyDescent="0.25">
      <c r="A428" s="313">
        <f t="shared" si="102"/>
        <v>370</v>
      </c>
      <c r="B428" s="314" t="s">
        <v>7</v>
      </c>
      <c r="C428" s="397" t="s">
        <v>48</v>
      </c>
      <c r="D428" s="324" t="s">
        <v>68</v>
      </c>
      <c r="E428" s="65">
        <f t="shared" si="79"/>
        <v>0</v>
      </c>
      <c r="F428" s="48">
        <f t="shared" si="75"/>
        <v>0</v>
      </c>
      <c r="G428" s="48">
        <f t="shared" si="76"/>
        <v>0</v>
      </c>
      <c r="H428" s="48">
        <f t="shared" si="77"/>
        <v>0</v>
      </c>
      <c r="I428" s="48">
        <f t="shared" si="78"/>
        <v>0</v>
      </c>
      <c r="J428" s="20" t="s">
        <v>26</v>
      </c>
      <c r="K428" s="318">
        <v>0.98</v>
      </c>
      <c r="L428" s="319"/>
      <c r="M428" s="320"/>
    </row>
    <row r="429" spans="1:13" s="2" customFormat="1" ht="15" customHeight="1" outlineLevel="1" x14ac:dyDescent="0.25">
      <c r="A429" s="313">
        <f t="shared" si="102"/>
        <v>371</v>
      </c>
      <c r="B429" s="323" t="s">
        <v>42</v>
      </c>
      <c r="C429" s="397" t="s">
        <v>53</v>
      </c>
      <c r="D429" s="316" t="s">
        <v>129</v>
      </c>
      <c r="E429" s="65">
        <f t="shared" si="79"/>
        <v>0</v>
      </c>
      <c r="F429" s="48">
        <f t="shared" si="75"/>
        <v>0</v>
      </c>
      <c r="G429" s="48">
        <f t="shared" si="76"/>
        <v>0</v>
      </c>
      <c r="H429" s="48">
        <f t="shared" si="77"/>
        <v>0</v>
      </c>
      <c r="I429" s="48">
        <f t="shared" si="78"/>
        <v>0</v>
      </c>
      <c r="J429" s="20" t="s">
        <v>26</v>
      </c>
      <c r="K429" s="318">
        <v>0.78</v>
      </c>
      <c r="L429" s="319"/>
      <c r="M429" s="320"/>
    </row>
    <row r="430" spans="1:13" s="2" customFormat="1" ht="15.75" outlineLevel="1" x14ac:dyDescent="0.25">
      <c r="A430" s="313">
        <f t="shared" si="102"/>
        <v>372</v>
      </c>
      <c r="B430" s="323" t="s">
        <v>42</v>
      </c>
      <c r="C430" s="397" t="s">
        <v>101</v>
      </c>
      <c r="D430" s="316" t="s">
        <v>130</v>
      </c>
      <c r="E430" s="65">
        <f t="shared" si="79"/>
        <v>0</v>
      </c>
      <c r="F430" s="48">
        <f t="shared" si="75"/>
        <v>0</v>
      </c>
      <c r="G430" s="48">
        <f t="shared" si="76"/>
        <v>0</v>
      </c>
      <c r="H430" s="48">
        <f t="shared" si="77"/>
        <v>0</v>
      </c>
      <c r="I430" s="48">
        <f t="shared" si="78"/>
        <v>0</v>
      </c>
      <c r="J430" s="20" t="s">
        <v>26</v>
      </c>
      <c r="K430" s="318">
        <v>0.78</v>
      </c>
      <c r="L430" s="319"/>
      <c r="M430" s="320"/>
    </row>
    <row r="431" spans="1:13" s="2" customFormat="1" ht="15.75" outlineLevel="1" x14ac:dyDescent="0.25">
      <c r="A431" s="313">
        <f>A430+1</f>
        <v>373</v>
      </c>
      <c r="B431" s="423" t="s">
        <v>7</v>
      </c>
      <c r="C431" s="398" t="s">
        <v>48</v>
      </c>
      <c r="D431" s="316" t="s">
        <v>561</v>
      </c>
      <c r="E431" s="65">
        <f t="shared" si="79"/>
        <v>0</v>
      </c>
      <c r="F431" s="48">
        <f t="shared" si="75"/>
        <v>0</v>
      </c>
      <c r="G431" s="48">
        <f t="shared" si="76"/>
        <v>0</v>
      </c>
      <c r="H431" s="48">
        <f t="shared" si="77"/>
        <v>0</v>
      </c>
      <c r="I431" s="48">
        <f t="shared" si="78"/>
        <v>0</v>
      </c>
      <c r="J431" s="20" t="s">
        <v>26</v>
      </c>
      <c r="K431" s="318">
        <v>0.94</v>
      </c>
      <c r="L431" s="319"/>
      <c r="M431" s="325"/>
    </row>
    <row r="432" spans="1:13" s="2" customFormat="1" ht="15.75" outlineLevel="1" x14ac:dyDescent="0.25">
      <c r="A432" s="313">
        <f t="shared" si="102"/>
        <v>374</v>
      </c>
      <c r="B432" s="323" t="s">
        <v>42</v>
      </c>
      <c r="C432" s="397" t="s">
        <v>53</v>
      </c>
      <c r="D432" s="326" t="s">
        <v>384</v>
      </c>
      <c r="E432" s="65">
        <f t="shared" ref="E432:E543" si="103">ROUND(K432*0.8,6)*L432</f>
        <v>0</v>
      </c>
      <c r="F432" s="48">
        <f t="shared" si="75"/>
        <v>0</v>
      </c>
      <c r="G432" s="48">
        <f t="shared" si="76"/>
        <v>0</v>
      </c>
      <c r="H432" s="48">
        <f t="shared" si="77"/>
        <v>0</v>
      </c>
      <c r="I432" s="48">
        <f t="shared" si="78"/>
        <v>0</v>
      </c>
      <c r="J432" s="20" t="s">
        <v>26</v>
      </c>
      <c r="K432" s="318">
        <v>0.67</v>
      </c>
      <c r="L432" s="319"/>
      <c r="M432" s="320"/>
    </row>
    <row r="433" spans="1:13" s="7" customFormat="1" ht="15.75" outlineLevel="1" x14ac:dyDescent="0.25">
      <c r="A433" s="313">
        <f t="shared" si="102"/>
        <v>375</v>
      </c>
      <c r="B433" s="314" t="s">
        <v>7</v>
      </c>
      <c r="C433" s="397" t="s">
        <v>51</v>
      </c>
      <c r="D433" s="326" t="s">
        <v>564</v>
      </c>
      <c r="E433" s="65">
        <f t="shared" si="103"/>
        <v>0</v>
      </c>
      <c r="F433" s="48">
        <f t="shared" si="75"/>
        <v>0</v>
      </c>
      <c r="G433" s="48">
        <f t="shared" si="76"/>
        <v>0</v>
      </c>
      <c r="H433" s="48">
        <f t="shared" si="77"/>
        <v>0</v>
      </c>
      <c r="I433" s="48">
        <f t="shared" si="78"/>
        <v>0</v>
      </c>
      <c r="J433" s="20" t="s">
        <v>26</v>
      </c>
      <c r="K433" s="318">
        <v>0.9</v>
      </c>
      <c r="L433" s="319"/>
      <c r="M433" s="411" t="s">
        <v>146</v>
      </c>
    </row>
    <row r="434" spans="1:13" s="7" customFormat="1" ht="15.75" outlineLevel="1" x14ac:dyDescent="0.25">
      <c r="A434" s="313">
        <f t="shared" si="102"/>
        <v>376</v>
      </c>
      <c r="B434" s="314" t="s">
        <v>7</v>
      </c>
      <c r="C434" s="397" t="s">
        <v>53</v>
      </c>
      <c r="D434" s="326" t="s">
        <v>562</v>
      </c>
      <c r="E434" s="65">
        <f t="shared" si="103"/>
        <v>0</v>
      </c>
      <c r="F434" s="48">
        <f t="shared" si="75"/>
        <v>0</v>
      </c>
      <c r="G434" s="48">
        <f t="shared" si="76"/>
        <v>0</v>
      </c>
      <c r="H434" s="48">
        <f t="shared" si="77"/>
        <v>0</v>
      </c>
      <c r="I434" s="48">
        <f t="shared" si="78"/>
        <v>0</v>
      </c>
      <c r="J434" s="20" t="s">
        <v>26</v>
      </c>
      <c r="K434" s="318">
        <v>1.1000000000000001</v>
      </c>
      <c r="L434" s="319"/>
      <c r="M434" s="411" t="s">
        <v>146</v>
      </c>
    </row>
    <row r="435" spans="1:13" s="7" customFormat="1" ht="15.75" outlineLevel="1" x14ac:dyDescent="0.25">
      <c r="A435" s="313">
        <f t="shared" si="102"/>
        <v>377</v>
      </c>
      <c r="B435" s="314" t="s">
        <v>7</v>
      </c>
      <c r="C435" s="397" t="s">
        <v>268</v>
      </c>
      <c r="D435" s="326" t="s">
        <v>69</v>
      </c>
      <c r="E435" s="65">
        <f t="shared" si="103"/>
        <v>0</v>
      </c>
      <c r="F435" s="48">
        <f t="shared" si="75"/>
        <v>0</v>
      </c>
      <c r="G435" s="48">
        <f t="shared" si="76"/>
        <v>0</v>
      </c>
      <c r="H435" s="48">
        <f t="shared" si="77"/>
        <v>0</v>
      </c>
      <c r="I435" s="48">
        <f t="shared" si="78"/>
        <v>0</v>
      </c>
      <c r="J435" s="20" t="s">
        <v>26</v>
      </c>
      <c r="K435" s="318">
        <v>0.9</v>
      </c>
      <c r="L435" s="319"/>
      <c r="M435" s="411"/>
    </row>
    <row r="436" spans="1:13" s="7" customFormat="1" ht="15.75" outlineLevel="1" x14ac:dyDescent="0.25">
      <c r="A436" s="313">
        <f t="shared" si="102"/>
        <v>378</v>
      </c>
      <c r="B436" s="323" t="s">
        <v>42</v>
      </c>
      <c r="C436" s="397" t="s">
        <v>268</v>
      </c>
      <c r="D436" s="326" t="s">
        <v>69</v>
      </c>
      <c r="E436" s="65">
        <f t="shared" si="103"/>
        <v>0</v>
      </c>
      <c r="F436" s="48">
        <f t="shared" si="75"/>
        <v>0</v>
      </c>
      <c r="G436" s="48">
        <f t="shared" si="76"/>
        <v>0</v>
      </c>
      <c r="H436" s="48">
        <f t="shared" si="77"/>
        <v>0</v>
      </c>
      <c r="I436" s="48">
        <f t="shared" si="78"/>
        <v>0</v>
      </c>
      <c r="J436" s="20" t="s">
        <v>26</v>
      </c>
      <c r="K436" s="318">
        <v>0.73</v>
      </c>
      <c r="L436" s="319"/>
      <c r="M436" s="320"/>
    </row>
    <row r="437" spans="1:13" s="4" customFormat="1" ht="12.75" customHeight="1" outlineLevel="1" x14ac:dyDescent="0.25">
      <c r="A437" s="313">
        <f t="shared" si="102"/>
        <v>379</v>
      </c>
      <c r="B437" s="314" t="s">
        <v>7</v>
      </c>
      <c r="C437" s="397" t="s">
        <v>53</v>
      </c>
      <c r="D437" s="326" t="s">
        <v>566</v>
      </c>
      <c r="E437" s="65">
        <f t="shared" si="103"/>
        <v>0</v>
      </c>
      <c r="F437" s="48">
        <f t="shared" si="75"/>
        <v>0</v>
      </c>
      <c r="G437" s="48">
        <f t="shared" si="76"/>
        <v>0</v>
      </c>
      <c r="H437" s="48">
        <f t="shared" si="77"/>
        <v>0</v>
      </c>
      <c r="I437" s="48">
        <f t="shared" si="78"/>
        <v>0</v>
      </c>
      <c r="J437" s="20" t="s">
        <v>26</v>
      </c>
      <c r="K437" s="318">
        <v>0.72</v>
      </c>
      <c r="L437" s="319"/>
      <c r="M437" s="322" t="s">
        <v>146</v>
      </c>
    </row>
    <row r="438" spans="1:13" s="4" customFormat="1" ht="12.75" customHeight="1" outlineLevel="1" x14ac:dyDescent="0.25">
      <c r="A438" s="313">
        <f t="shared" si="102"/>
        <v>380</v>
      </c>
      <c r="B438" s="314" t="s">
        <v>7</v>
      </c>
      <c r="C438" s="397" t="s">
        <v>53</v>
      </c>
      <c r="D438" s="326" t="s">
        <v>385</v>
      </c>
      <c r="E438" s="65">
        <f t="shared" si="103"/>
        <v>0</v>
      </c>
      <c r="F438" s="48">
        <f t="shared" si="75"/>
        <v>0</v>
      </c>
      <c r="G438" s="48">
        <f t="shared" si="76"/>
        <v>0</v>
      </c>
      <c r="H438" s="48">
        <f t="shared" si="77"/>
        <v>0</v>
      </c>
      <c r="I438" s="48">
        <f t="shared" si="78"/>
        <v>0</v>
      </c>
      <c r="J438" s="20" t="s">
        <v>26</v>
      </c>
      <c r="K438" s="318">
        <v>0.65</v>
      </c>
      <c r="L438" s="319"/>
      <c r="M438" s="322" t="s">
        <v>146</v>
      </c>
    </row>
    <row r="439" spans="1:13" s="4" customFormat="1" ht="15.75" customHeight="1" outlineLevel="1" x14ac:dyDescent="0.25">
      <c r="A439" s="313">
        <f t="shared" si="102"/>
        <v>381</v>
      </c>
      <c r="B439" s="314" t="s">
        <v>7</v>
      </c>
      <c r="C439" s="397" t="s">
        <v>51</v>
      </c>
      <c r="D439" s="326" t="s">
        <v>70</v>
      </c>
      <c r="E439" s="65">
        <f t="shared" si="103"/>
        <v>0</v>
      </c>
      <c r="F439" s="48">
        <f t="shared" si="75"/>
        <v>0</v>
      </c>
      <c r="G439" s="48">
        <f t="shared" si="76"/>
        <v>0</v>
      </c>
      <c r="H439" s="48">
        <f t="shared" si="77"/>
        <v>0</v>
      </c>
      <c r="I439" s="48">
        <f t="shared" si="78"/>
        <v>0</v>
      </c>
      <c r="J439" s="20" t="s">
        <v>26</v>
      </c>
      <c r="K439" s="318">
        <v>0.76</v>
      </c>
      <c r="L439" s="319"/>
      <c r="M439" s="320"/>
    </row>
    <row r="440" spans="1:13" s="2" customFormat="1" ht="13.5" customHeight="1" outlineLevel="1" x14ac:dyDescent="0.25">
      <c r="A440" s="313">
        <f t="shared" si="102"/>
        <v>382</v>
      </c>
      <c r="B440" s="314" t="s">
        <v>7</v>
      </c>
      <c r="C440" s="397" t="s">
        <v>53</v>
      </c>
      <c r="D440" s="39" t="s">
        <v>386</v>
      </c>
      <c r="E440" s="65">
        <f t="shared" si="103"/>
        <v>0</v>
      </c>
      <c r="F440" s="48">
        <f t="shared" si="75"/>
        <v>0</v>
      </c>
      <c r="G440" s="48">
        <f t="shared" si="76"/>
        <v>0</v>
      </c>
      <c r="H440" s="48">
        <f t="shared" si="77"/>
        <v>0</v>
      </c>
      <c r="I440" s="48">
        <f t="shared" si="78"/>
        <v>0</v>
      </c>
      <c r="J440" s="20" t="s">
        <v>26</v>
      </c>
      <c r="K440" s="318">
        <v>0.62</v>
      </c>
      <c r="L440" s="319"/>
      <c r="M440" s="322" t="s">
        <v>146</v>
      </c>
    </row>
    <row r="441" spans="1:13" s="2" customFormat="1" ht="13.5" customHeight="1" outlineLevel="1" x14ac:dyDescent="0.25">
      <c r="A441" s="313">
        <f t="shared" si="102"/>
        <v>383</v>
      </c>
      <c r="B441" s="314" t="s">
        <v>7</v>
      </c>
      <c r="C441" s="399" t="s">
        <v>49</v>
      </c>
      <c r="D441" s="327" t="s">
        <v>563</v>
      </c>
      <c r="E441" s="65">
        <f t="shared" si="103"/>
        <v>0</v>
      </c>
      <c r="F441" s="48">
        <f t="shared" si="75"/>
        <v>0</v>
      </c>
      <c r="G441" s="48">
        <f t="shared" si="76"/>
        <v>0</v>
      </c>
      <c r="H441" s="48">
        <f t="shared" si="77"/>
        <v>0</v>
      </c>
      <c r="I441" s="48">
        <f t="shared" si="78"/>
        <v>0</v>
      </c>
      <c r="J441" s="20" t="s">
        <v>26</v>
      </c>
      <c r="K441" s="318">
        <v>0.94</v>
      </c>
      <c r="L441" s="319"/>
      <c r="M441" s="320"/>
    </row>
    <row r="442" spans="1:13" s="2" customFormat="1" ht="12.75" customHeight="1" outlineLevel="1" x14ac:dyDescent="0.25">
      <c r="A442" s="313">
        <f t="shared" si="102"/>
        <v>384</v>
      </c>
      <c r="B442" s="314" t="s">
        <v>7</v>
      </c>
      <c r="C442" s="400" t="s">
        <v>48</v>
      </c>
      <c r="D442" s="328" t="s">
        <v>88</v>
      </c>
      <c r="E442" s="65">
        <f t="shared" si="103"/>
        <v>0</v>
      </c>
      <c r="F442" s="329">
        <f t="shared" si="75"/>
        <v>0</v>
      </c>
      <c r="G442" s="329">
        <f t="shared" si="76"/>
        <v>0</v>
      </c>
      <c r="H442" s="329">
        <f t="shared" si="77"/>
        <v>0</v>
      </c>
      <c r="I442" s="329">
        <f t="shared" si="78"/>
        <v>0</v>
      </c>
      <c r="J442" s="330" t="s">
        <v>26</v>
      </c>
      <c r="K442" s="331">
        <v>0.88</v>
      </c>
      <c r="L442" s="319"/>
      <c r="M442" s="325"/>
    </row>
    <row r="443" spans="1:13" s="2" customFormat="1" ht="15.75" customHeight="1" outlineLevel="1" thickBot="1" x14ac:dyDescent="0.3">
      <c r="A443" s="313">
        <f t="shared" si="102"/>
        <v>385</v>
      </c>
      <c r="B443" s="412" t="s">
        <v>42</v>
      </c>
      <c r="C443" s="400" t="s">
        <v>53</v>
      </c>
      <c r="D443" s="328" t="s">
        <v>565</v>
      </c>
      <c r="E443" s="65">
        <f t="shared" si="103"/>
        <v>0</v>
      </c>
      <c r="F443" s="329">
        <f t="shared" si="75"/>
        <v>0</v>
      </c>
      <c r="G443" s="329">
        <f t="shared" si="76"/>
        <v>0</v>
      </c>
      <c r="H443" s="329">
        <f t="shared" si="77"/>
        <v>0</v>
      </c>
      <c r="I443" s="329">
        <f t="shared" si="78"/>
        <v>0</v>
      </c>
      <c r="J443" s="330" t="s">
        <v>26</v>
      </c>
      <c r="K443" s="331">
        <v>2.0499999999999998</v>
      </c>
      <c r="L443" s="319"/>
      <c r="M443" s="411"/>
    </row>
    <row r="444" spans="1:13" s="2" customFormat="1" ht="15" customHeight="1" outlineLevel="1" thickBot="1" x14ac:dyDescent="0.3">
      <c r="A444" s="14"/>
      <c r="B444" s="37"/>
      <c r="C444" s="401"/>
      <c r="D444" s="29" t="s">
        <v>10</v>
      </c>
      <c r="E444" s="148"/>
      <c r="F444" s="63"/>
      <c r="G444" s="63"/>
      <c r="H444" s="63"/>
      <c r="I444" s="63"/>
      <c r="J444" s="30"/>
      <c r="K444" s="31"/>
      <c r="L444" s="81"/>
      <c r="M444" s="96"/>
    </row>
    <row r="445" spans="1:13" s="2" customFormat="1" ht="15.75" customHeight="1" outlineLevel="1" thickBot="1" x14ac:dyDescent="0.3">
      <c r="A445" s="150"/>
      <c r="B445" s="151"/>
      <c r="C445" s="402"/>
      <c r="D445" s="152" t="s">
        <v>272</v>
      </c>
      <c r="E445" s="149"/>
      <c r="F445" s="149"/>
      <c r="G445" s="149"/>
      <c r="H445" s="149"/>
      <c r="I445" s="149"/>
      <c r="J445" s="153"/>
      <c r="K445" s="154"/>
      <c r="L445" s="155"/>
      <c r="M445" s="156"/>
    </row>
    <row r="446" spans="1:13" s="2" customFormat="1" ht="15.75" customHeight="1" outlineLevel="1" x14ac:dyDescent="0.25">
      <c r="A446" s="313">
        <f>A443+1</f>
        <v>386</v>
      </c>
      <c r="B446" s="373" t="s">
        <v>7</v>
      </c>
      <c r="C446" s="398" t="s">
        <v>50</v>
      </c>
      <c r="D446" s="578" t="s">
        <v>387</v>
      </c>
      <c r="E446" s="65">
        <f t="shared" si="103"/>
        <v>0</v>
      </c>
      <c r="F446" s="48">
        <f t="shared" ref="F446:F561" si="104">ROUND(K446*0.83,6)*L446</f>
        <v>0</v>
      </c>
      <c r="G446" s="48">
        <f t="shared" ref="G446:G561" si="105">ROUND(K446*0.85,6)*L446</f>
        <v>0</v>
      </c>
      <c r="H446" s="48">
        <f t="shared" ref="H446:H561" si="106">ROUND(K446*0.9,6)*L446</f>
        <v>0</v>
      </c>
      <c r="I446" s="48">
        <f t="shared" ref="I446:I561" si="107">K446*L446</f>
        <v>0</v>
      </c>
      <c r="J446" s="474" t="s">
        <v>26</v>
      </c>
      <c r="K446" s="377">
        <v>0.86</v>
      </c>
      <c r="L446" s="378"/>
      <c r="M446" s="528"/>
    </row>
    <row r="447" spans="1:13" s="22" customFormat="1" ht="15.75" customHeight="1" outlineLevel="1" x14ac:dyDescent="0.2">
      <c r="A447" s="313">
        <f t="shared" ref="A447:A472" si="108">A446+1</f>
        <v>387</v>
      </c>
      <c r="B447" s="38" t="s">
        <v>42</v>
      </c>
      <c r="C447" s="579" t="s">
        <v>44</v>
      </c>
      <c r="D447" s="530" t="s">
        <v>388</v>
      </c>
      <c r="E447" s="65">
        <f t="shared" si="103"/>
        <v>0</v>
      </c>
      <c r="F447" s="48">
        <f>ROUND(K447*0.83,6)*L447</f>
        <v>0</v>
      </c>
      <c r="G447" s="48">
        <f>ROUND(K447*0.85,6)*L447</f>
        <v>0</v>
      </c>
      <c r="H447" s="48">
        <f>ROUND(K447*0.9,6)*L447</f>
        <v>0</v>
      </c>
      <c r="I447" s="48">
        <f>K447*L447</f>
        <v>0</v>
      </c>
      <c r="J447" s="20" t="s">
        <v>26</v>
      </c>
      <c r="K447" s="318">
        <v>1.33</v>
      </c>
      <c r="L447" s="319"/>
      <c r="M447" s="320"/>
    </row>
    <row r="448" spans="1:13" s="22" customFormat="1" ht="15.75" customHeight="1" outlineLevel="1" x14ac:dyDescent="0.25">
      <c r="A448" s="313">
        <f t="shared" si="108"/>
        <v>388</v>
      </c>
      <c r="B448" s="38" t="s">
        <v>42</v>
      </c>
      <c r="C448" s="398" t="s">
        <v>50</v>
      </c>
      <c r="D448" s="580" t="s">
        <v>567</v>
      </c>
      <c r="E448" s="65">
        <f t="shared" si="103"/>
        <v>0</v>
      </c>
      <c r="F448" s="48">
        <f>ROUND(K448*0.83,6)*L448</f>
        <v>0</v>
      </c>
      <c r="G448" s="48">
        <f>ROUND(K448*0.85,6)*L448</f>
        <v>0</v>
      </c>
      <c r="H448" s="48">
        <f>ROUND(K448*0.9,6)*L448</f>
        <v>0</v>
      </c>
      <c r="I448" s="48">
        <f>K448*L448</f>
        <v>0</v>
      </c>
      <c r="J448" s="20" t="s">
        <v>26</v>
      </c>
      <c r="K448" s="377">
        <v>1.74</v>
      </c>
      <c r="L448" s="378"/>
      <c r="M448" s="524" t="s">
        <v>146</v>
      </c>
    </row>
    <row r="449" spans="1:13" s="22" customFormat="1" ht="15.75" customHeight="1" outlineLevel="1" x14ac:dyDescent="0.25">
      <c r="A449" s="313">
        <f t="shared" si="108"/>
        <v>389</v>
      </c>
      <c r="B449" s="50" t="s">
        <v>42</v>
      </c>
      <c r="C449" s="398" t="s">
        <v>50</v>
      </c>
      <c r="D449" s="581" t="s">
        <v>644</v>
      </c>
      <c r="E449" s="65">
        <f t="shared" si="103"/>
        <v>0</v>
      </c>
      <c r="F449" s="48">
        <f t="shared" si="104"/>
        <v>0</v>
      </c>
      <c r="G449" s="48">
        <f t="shared" si="105"/>
        <v>0</v>
      </c>
      <c r="H449" s="48">
        <f t="shared" si="106"/>
        <v>0</v>
      </c>
      <c r="I449" s="48">
        <f t="shared" si="107"/>
        <v>0</v>
      </c>
      <c r="J449" s="20" t="s">
        <v>26</v>
      </c>
      <c r="K449" s="318">
        <v>1.23</v>
      </c>
      <c r="L449" s="319"/>
      <c r="M449" s="320"/>
    </row>
    <row r="450" spans="1:13" s="22" customFormat="1" ht="15.75" customHeight="1" outlineLevel="1" x14ac:dyDescent="0.25">
      <c r="A450" s="313">
        <f t="shared" si="108"/>
        <v>390</v>
      </c>
      <c r="B450" s="50" t="s">
        <v>42</v>
      </c>
      <c r="C450" s="398"/>
      <c r="D450" s="581" t="s">
        <v>642</v>
      </c>
      <c r="E450" s="65">
        <f t="shared" si="103"/>
        <v>0</v>
      </c>
      <c r="F450" s="48">
        <f t="shared" si="104"/>
        <v>0</v>
      </c>
      <c r="G450" s="48">
        <f t="shared" si="105"/>
        <v>0</v>
      </c>
      <c r="H450" s="48">
        <f t="shared" si="106"/>
        <v>0</v>
      </c>
      <c r="I450" s="48">
        <f t="shared" si="107"/>
        <v>0</v>
      </c>
      <c r="J450" s="20" t="s">
        <v>26</v>
      </c>
      <c r="K450" s="318">
        <v>1.0900000000000001</v>
      </c>
      <c r="L450" s="319"/>
      <c r="M450" s="541" t="s">
        <v>146</v>
      </c>
    </row>
    <row r="451" spans="1:13" s="2" customFormat="1" ht="15" customHeight="1" outlineLevel="1" x14ac:dyDescent="0.25">
      <c r="A451" s="313">
        <f t="shared" si="108"/>
        <v>391</v>
      </c>
      <c r="B451" s="373" t="s">
        <v>7</v>
      </c>
      <c r="C451" s="398" t="s">
        <v>50</v>
      </c>
      <c r="D451" s="581" t="s">
        <v>390</v>
      </c>
      <c r="E451" s="65">
        <f t="shared" si="103"/>
        <v>0</v>
      </c>
      <c r="F451" s="48">
        <f t="shared" si="104"/>
        <v>0</v>
      </c>
      <c r="G451" s="48">
        <f t="shared" si="105"/>
        <v>0</v>
      </c>
      <c r="H451" s="48">
        <f t="shared" si="106"/>
        <v>0</v>
      </c>
      <c r="I451" s="48">
        <f t="shared" si="107"/>
        <v>0</v>
      </c>
      <c r="J451" s="20" t="s">
        <v>26</v>
      </c>
      <c r="K451" s="318">
        <v>1.07</v>
      </c>
      <c r="L451" s="319"/>
      <c r="M451" s="541" t="s">
        <v>146</v>
      </c>
    </row>
    <row r="452" spans="1:13" s="2" customFormat="1" ht="28.5" customHeight="1" outlineLevel="1" x14ac:dyDescent="0.25">
      <c r="A452" s="536">
        <f t="shared" si="108"/>
        <v>392</v>
      </c>
      <c r="B452" s="373" t="s">
        <v>7</v>
      </c>
      <c r="C452" s="398"/>
      <c r="D452" s="529" t="s">
        <v>316</v>
      </c>
      <c r="E452" s="65">
        <f t="shared" si="103"/>
        <v>0</v>
      </c>
      <c r="F452" s="48">
        <f t="shared" si="104"/>
        <v>0</v>
      </c>
      <c r="G452" s="48">
        <f t="shared" si="105"/>
        <v>0</v>
      </c>
      <c r="H452" s="48">
        <f t="shared" si="106"/>
        <v>0</v>
      </c>
      <c r="I452" s="48">
        <f t="shared" si="107"/>
        <v>0</v>
      </c>
      <c r="J452" s="540" t="s">
        <v>285</v>
      </c>
      <c r="K452" s="318">
        <v>1.37</v>
      </c>
      <c r="L452" s="319"/>
      <c r="M452" s="541" t="s">
        <v>146</v>
      </c>
    </row>
    <row r="453" spans="1:13" s="2" customFormat="1" ht="15.75" customHeight="1" outlineLevel="1" x14ac:dyDescent="0.25">
      <c r="A453" s="536">
        <f t="shared" si="108"/>
        <v>393</v>
      </c>
      <c r="B453" s="50" t="s">
        <v>42</v>
      </c>
      <c r="C453" s="398" t="s">
        <v>50</v>
      </c>
      <c r="D453" s="582" t="s">
        <v>568</v>
      </c>
      <c r="E453" s="65">
        <f t="shared" si="103"/>
        <v>0</v>
      </c>
      <c r="F453" s="48">
        <f t="shared" si="104"/>
        <v>0</v>
      </c>
      <c r="G453" s="48">
        <f t="shared" si="105"/>
        <v>0</v>
      </c>
      <c r="H453" s="48">
        <f t="shared" si="106"/>
        <v>0</v>
      </c>
      <c r="I453" s="48">
        <f t="shared" si="107"/>
        <v>0</v>
      </c>
      <c r="J453" s="20" t="s">
        <v>26</v>
      </c>
      <c r="K453" s="318">
        <v>0.88</v>
      </c>
      <c r="L453" s="319"/>
      <c r="M453" s="320"/>
    </row>
    <row r="454" spans="1:13" s="2" customFormat="1" ht="15.75" customHeight="1" outlineLevel="1" x14ac:dyDescent="0.25">
      <c r="A454" s="536">
        <f t="shared" si="108"/>
        <v>394</v>
      </c>
      <c r="B454" s="50" t="s">
        <v>42</v>
      </c>
      <c r="C454" s="398" t="s">
        <v>50</v>
      </c>
      <c r="D454" s="582" t="s">
        <v>569</v>
      </c>
      <c r="E454" s="65">
        <f t="shared" si="103"/>
        <v>0</v>
      </c>
      <c r="F454" s="48">
        <f t="shared" si="104"/>
        <v>0</v>
      </c>
      <c r="G454" s="48">
        <f t="shared" si="105"/>
        <v>0</v>
      </c>
      <c r="H454" s="48">
        <f t="shared" si="106"/>
        <v>0</v>
      </c>
      <c r="I454" s="48">
        <f t="shared" si="107"/>
        <v>0</v>
      </c>
      <c r="J454" s="20" t="s">
        <v>26</v>
      </c>
      <c r="K454" s="318">
        <v>0.79</v>
      </c>
      <c r="L454" s="319"/>
      <c r="M454" s="320"/>
    </row>
    <row r="455" spans="1:13" s="2" customFormat="1" ht="15.75" customHeight="1" outlineLevel="1" x14ac:dyDescent="0.25">
      <c r="A455" s="536">
        <f t="shared" si="108"/>
        <v>395</v>
      </c>
      <c r="B455" s="373" t="s">
        <v>7</v>
      </c>
      <c r="C455" s="398" t="s">
        <v>50</v>
      </c>
      <c r="D455" s="583" t="s">
        <v>392</v>
      </c>
      <c r="E455" s="65">
        <f t="shared" si="103"/>
        <v>0</v>
      </c>
      <c r="F455" s="48">
        <f>ROUND(K455*0.83,6)*L455</f>
        <v>0</v>
      </c>
      <c r="G455" s="48">
        <f>ROUND(K455*0.85,6)*L455</f>
        <v>0</v>
      </c>
      <c r="H455" s="48">
        <f>ROUND(K455*0.9,6)*L455</f>
        <v>0</v>
      </c>
      <c r="I455" s="48">
        <f>K455*L455</f>
        <v>0</v>
      </c>
      <c r="J455" s="20" t="s">
        <v>26</v>
      </c>
      <c r="K455" s="318">
        <v>0.72</v>
      </c>
      <c r="L455" s="319"/>
      <c r="M455" s="555"/>
    </row>
    <row r="456" spans="1:13" s="2" customFormat="1" ht="15.75" customHeight="1" outlineLevel="1" x14ac:dyDescent="0.25">
      <c r="A456" s="536">
        <f t="shared" si="108"/>
        <v>396</v>
      </c>
      <c r="B456" s="373" t="s">
        <v>7</v>
      </c>
      <c r="C456" s="398" t="s">
        <v>50</v>
      </c>
      <c r="D456" s="583" t="s">
        <v>223</v>
      </c>
      <c r="E456" s="65">
        <f t="shared" si="103"/>
        <v>0</v>
      </c>
      <c r="F456" s="48">
        <f>ROUND(K456*0.83,6)*L456</f>
        <v>0</v>
      </c>
      <c r="G456" s="48">
        <f>ROUND(K456*0.85,6)*L456</f>
        <v>0</v>
      </c>
      <c r="H456" s="48">
        <f>ROUND(K456*0.9,6)*L456</f>
        <v>0</v>
      </c>
      <c r="I456" s="48">
        <f>K456*L456</f>
        <v>0</v>
      </c>
      <c r="J456" s="20" t="s">
        <v>26</v>
      </c>
      <c r="K456" s="318">
        <v>0.8</v>
      </c>
      <c r="L456" s="319"/>
      <c r="M456" s="322" t="s">
        <v>146</v>
      </c>
    </row>
    <row r="457" spans="1:13" s="2" customFormat="1" ht="15.75" customHeight="1" outlineLevel="1" x14ac:dyDescent="0.25">
      <c r="A457" s="313">
        <f t="shared" si="108"/>
        <v>397</v>
      </c>
      <c r="B457" s="373" t="s">
        <v>7</v>
      </c>
      <c r="C457" s="398" t="s">
        <v>333</v>
      </c>
      <c r="D457" s="583" t="s">
        <v>238</v>
      </c>
      <c r="E457" s="65">
        <f t="shared" si="103"/>
        <v>0</v>
      </c>
      <c r="F457" s="48">
        <f>ROUND(K457*0.83,6)*L457</f>
        <v>0</v>
      </c>
      <c r="G457" s="48">
        <f>ROUND(K457*0.85,6)*L457</f>
        <v>0</v>
      </c>
      <c r="H457" s="48">
        <f>ROUND(K457*0.9,6)*L457</f>
        <v>0</v>
      </c>
      <c r="I457" s="48">
        <f>K457*L457</f>
        <v>0</v>
      </c>
      <c r="J457" s="20" t="s">
        <v>26</v>
      </c>
      <c r="K457" s="318">
        <v>0.88</v>
      </c>
      <c r="L457" s="319"/>
      <c r="M457" s="322" t="s">
        <v>146</v>
      </c>
    </row>
    <row r="458" spans="1:13" s="2" customFormat="1" ht="15.75" customHeight="1" outlineLevel="1" x14ac:dyDescent="0.25">
      <c r="A458" s="313">
        <f t="shared" si="108"/>
        <v>398</v>
      </c>
      <c r="B458" s="50" t="s">
        <v>42</v>
      </c>
      <c r="C458" s="398" t="s">
        <v>49</v>
      </c>
      <c r="D458" s="584" t="s">
        <v>393</v>
      </c>
      <c r="E458" s="65">
        <f t="shared" si="103"/>
        <v>0</v>
      </c>
      <c r="F458" s="48">
        <f t="shared" si="104"/>
        <v>0</v>
      </c>
      <c r="G458" s="48">
        <f t="shared" si="105"/>
        <v>0</v>
      </c>
      <c r="H458" s="48">
        <f t="shared" si="106"/>
        <v>0</v>
      </c>
      <c r="I458" s="48">
        <f t="shared" si="107"/>
        <v>0</v>
      </c>
      <c r="J458" s="317" t="s">
        <v>26</v>
      </c>
      <c r="K458" s="318">
        <v>1.32</v>
      </c>
      <c r="L458" s="319"/>
      <c r="M458" s="320"/>
    </row>
    <row r="459" spans="1:13" s="4" customFormat="1" ht="15.75" customHeight="1" outlineLevel="1" x14ac:dyDescent="0.2">
      <c r="A459" s="313">
        <f t="shared" si="108"/>
        <v>399</v>
      </c>
      <c r="B459" s="50" t="s">
        <v>42</v>
      </c>
      <c r="C459" s="537" t="s">
        <v>268</v>
      </c>
      <c r="D459" s="529" t="s">
        <v>222</v>
      </c>
      <c r="E459" s="65">
        <f t="shared" si="103"/>
        <v>0</v>
      </c>
      <c r="F459" s="48">
        <f t="shared" si="104"/>
        <v>0</v>
      </c>
      <c r="G459" s="48">
        <f t="shared" si="105"/>
        <v>0</v>
      </c>
      <c r="H459" s="48">
        <f t="shared" si="106"/>
        <v>0</v>
      </c>
      <c r="I459" s="48">
        <f t="shared" si="107"/>
        <v>0</v>
      </c>
      <c r="J459" s="20" t="s">
        <v>26</v>
      </c>
      <c r="K459" s="318">
        <v>2.35</v>
      </c>
      <c r="L459" s="585"/>
      <c r="M459" s="586"/>
    </row>
    <row r="460" spans="1:13" s="2" customFormat="1" ht="15.75" customHeight="1" outlineLevel="1" x14ac:dyDescent="0.25">
      <c r="A460" s="313">
        <f t="shared" si="108"/>
        <v>400</v>
      </c>
      <c r="B460" s="38" t="s">
        <v>42</v>
      </c>
      <c r="C460" s="400" t="s">
        <v>50</v>
      </c>
      <c r="D460" s="582" t="s">
        <v>0</v>
      </c>
      <c r="E460" s="65">
        <f t="shared" si="103"/>
        <v>0</v>
      </c>
      <c r="F460" s="48">
        <f t="shared" si="104"/>
        <v>0</v>
      </c>
      <c r="G460" s="48">
        <f t="shared" si="105"/>
        <v>0</v>
      </c>
      <c r="H460" s="48">
        <f t="shared" si="106"/>
        <v>0</v>
      </c>
      <c r="I460" s="48">
        <f t="shared" si="107"/>
        <v>0</v>
      </c>
      <c r="J460" s="20" t="s">
        <v>26</v>
      </c>
      <c r="K460" s="318">
        <v>0.9</v>
      </c>
      <c r="L460" s="319"/>
      <c r="M460" s="320"/>
    </row>
    <row r="461" spans="1:13" s="2" customFormat="1" ht="15.75" customHeight="1" outlineLevel="1" x14ac:dyDescent="0.25">
      <c r="A461" s="313">
        <f t="shared" si="108"/>
        <v>401</v>
      </c>
      <c r="B461" s="38" t="s">
        <v>42</v>
      </c>
      <c r="C461" s="400"/>
      <c r="D461" s="582" t="s">
        <v>643</v>
      </c>
      <c r="E461" s="65">
        <f t="shared" si="103"/>
        <v>0</v>
      </c>
      <c r="F461" s="48">
        <f t="shared" si="104"/>
        <v>0</v>
      </c>
      <c r="G461" s="48">
        <f t="shared" si="105"/>
        <v>0</v>
      </c>
      <c r="H461" s="48">
        <f t="shared" si="106"/>
        <v>0</v>
      </c>
      <c r="I461" s="48">
        <f t="shared" si="107"/>
        <v>0</v>
      </c>
      <c r="J461" s="474" t="s">
        <v>26</v>
      </c>
      <c r="K461" s="318">
        <v>0.75</v>
      </c>
      <c r="L461" s="319"/>
      <c r="M461" s="320"/>
    </row>
    <row r="462" spans="1:13" s="2" customFormat="1" ht="15.75" customHeight="1" outlineLevel="1" x14ac:dyDescent="0.25">
      <c r="A462" s="313">
        <f t="shared" si="108"/>
        <v>402</v>
      </c>
      <c r="B462" s="50" t="s">
        <v>42</v>
      </c>
      <c r="C462" s="400" t="s">
        <v>50</v>
      </c>
      <c r="D462" s="588" t="s">
        <v>89</v>
      </c>
      <c r="E462" s="65">
        <f t="shared" si="103"/>
        <v>0</v>
      </c>
      <c r="F462" s="48">
        <f t="shared" si="104"/>
        <v>0</v>
      </c>
      <c r="G462" s="48">
        <f t="shared" si="105"/>
        <v>0</v>
      </c>
      <c r="H462" s="48">
        <f t="shared" si="106"/>
        <v>0</v>
      </c>
      <c r="I462" s="48">
        <f t="shared" si="107"/>
        <v>0</v>
      </c>
      <c r="J462" s="474" t="s">
        <v>26</v>
      </c>
      <c r="K462" s="318">
        <v>0.98</v>
      </c>
      <c r="L462" s="319"/>
      <c r="M462" s="589"/>
    </row>
    <row r="463" spans="1:13" s="2" customFormat="1" ht="15" customHeight="1" outlineLevel="1" x14ac:dyDescent="0.25">
      <c r="A463" s="313">
        <f t="shared" si="108"/>
        <v>403</v>
      </c>
      <c r="B463" s="373" t="s">
        <v>7</v>
      </c>
      <c r="C463" s="400" t="s">
        <v>50</v>
      </c>
      <c r="D463" s="588" t="s">
        <v>584</v>
      </c>
      <c r="E463" s="65">
        <f t="shared" si="103"/>
        <v>0</v>
      </c>
      <c r="F463" s="48">
        <f t="shared" si="104"/>
        <v>0</v>
      </c>
      <c r="G463" s="48">
        <f t="shared" si="105"/>
        <v>0</v>
      </c>
      <c r="H463" s="48">
        <f t="shared" si="106"/>
        <v>0</v>
      </c>
      <c r="I463" s="48">
        <f t="shared" si="107"/>
        <v>0</v>
      </c>
      <c r="J463" s="474" t="s">
        <v>26</v>
      </c>
      <c r="K463" s="318">
        <v>1.39</v>
      </c>
      <c r="L463" s="319"/>
      <c r="M463" s="590" t="s">
        <v>146</v>
      </c>
    </row>
    <row r="464" spans="1:13" s="2" customFormat="1" ht="15" customHeight="1" outlineLevel="1" x14ac:dyDescent="0.25">
      <c r="A464" s="313">
        <f t="shared" si="108"/>
        <v>404</v>
      </c>
      <c r="B464" s="373" t="s">
        <v>7</v>
      </c>
      <c r="C464" s="400"/>
      <c r="D464" s="588" t="s">
        <v>444</v>
      </c>
      <c r="E464" s="65">
        <f t="shared" si="103"/>
        <v>0</v>
      </c>
      <c r="F464" s="48">
        <f t="shared" si="104"/>
        <v>0</v>
      </c>
      <c r="G464" s="48">
        <f t="shared" si="105"/>
        <v>0</v>
      </c>
      <c r="H464" s="48">
        <f t="shared" si="106"/>
        <v>0</v>
      </c>
      <c r="I464" s="48">
        <f t="shared" si="107"/>
        <v>0</v>
      </c>
      <c r="J464" s="474" t="s">
        <v>26</v>
      </c>
      <c r="K464" s="318">
        <v>0.72</v>
      </c>
      <c r="L464" s="319"/>
      <c r="M464" s="591" t="s">
        <v>146</v>
      </c>
    </row>
    <row r="465" spans="1:13" s="2" customFormat="1" ht="24" customHeight="1" outlineLevel="1" x14ac:dyDescent="0.25">
      <c r="A465" s="536">
        <f t="shared" si="108"/>
        <v>405</v>
      </c>
      <c r="B465" s="373" t="s">
        <v>7</v>
      </c>
      <c r="C465" s="400" t="s">
        <v>268</v>
      </c>
      <c r="D465" s="588" t="s">
        <v>317</v>
      </c>
      <c r="E465" s="65">
        <f t="shared" si="103"/>
        <v>0</v>
      </c>
      <c r="F465" s="48">
        <f t="shared" si="104"/>
        <v>0</v>
      </c>
      <c r="G465" s="48">
        <f t="shared" si="105"/>
        <v>0</v>
      </c>
      <c r="H465" s="48">
        <f t="shared" si="106"/>
        <v>0</v>
      </c>
      <c r="I465" s="48">
        <f t="shared" si="107"/>
        <v>0</v>
      </c>
      <c r="J465" s="474" t="s">
        <v>26</v>
      </c>
      <c r="K465" s="318">
        <v>1.41</v>
      </c>
      <c r="L465" s="319"/>
      <c r="M465" s="592" t="s">
        <v>146</v>
      </c>
    </row>
    <row r="466" spans="1:13" s="2" customFormat="1" ht="15.75" customHeight="1" outlineLevel="1" x14ac:dyDescent="0.25">
      <c r="A466" s="313">
        <f t="shared" si="108"/>
        <v>406</v>
      </c>
      <c r="B466" s="373" t="s">
        <v>7</v>
      </c>
      <c r="C466" s="400"/>
      <c r="D466" s="588" t="s">
        <v>635</v>
      </c>
      <c r="E466" s="65">
        <f t="shared" si="103"/>
        <v>0</v>
      </c>
      <c r="F466" s="48">
        <f t="shared" si="104"/>
        <v>0</v>
      </c>
      <c r="G466" s="48">
        <f t="shared" si="105"/>
        <v>0</v>
      </c>
      <c r="H466" s="48">
        <f t="shared" si="106"/>
        <v>0</v>
      </c>
      <c r="I466" s="48">
        <f t="shared" si="107"/>
        <v>0</v>
      </c>
      <c r="J466" s="474" t="s">
        <v>26</v>
      </c>
      <c r="K466" s="318">
        <v>0.67</v>
      </c>
      <c r="L466" s="319"/>
      <c r="M466" s="593"/>
    </row>
    <row r="467" spans="1:13" s="2" customFormat="1" ht="15.75" customHeight="1" outlineLevel="1" x14ac:dyDescent="0.25">
      <c r="A467" s="313">
        <f t="shared" si="108"/>
        <v>407</v>
      </c>
      <c r="B467" s="373" t="s">
        <v>7</v>
      </c>
      <c r="C467" s="400"/>
      <c r="D467" s="588" t="s">
        <v>437</v>
      </c>
      <c r="E467" s="65">
        <f t="shared" si="103"/>
        <v>0</v>
      </c>
      <c r="F467" s="48">
        <f t="shared" si="104"/>
        <v>0</v>
      </c>
      <c r="G467" s="48">
        <f t="shared" si="105"/>
        <v>0</v>
      </c>
      <c r="H467" s="48">
        <f t="shared" si="106"/>
        <v>0</v>
      </c>
      <c r="I467" s="48">
        <f t="shared" si="107"/>
        <v>0</v>
      </c>
      <c r="J467" s="474" t="s">
        <v>26</v>
      </c>
      <c r="K467" s="318">
        <v>1.06</v>
      </c>
      <c r="L467" s="319"/>
      <c r="M467" s="593" t="s">
        <v>146</v>
      </c>
    </row>
    <row r="468" spans="1:13" s="2" customFormat="1" ht="15.75" customHeight="1" outlineLevel="1" x14ac:dyDescent="0.25">
      <c r="A468" s="313">
        <f t="shared" si="108"/>
        <v>408</v>
      </c>
      <c r="B468" s="373" t="s">
        <v>7</v>
      </c>
      <c r="C468" s="398" t="s">
        <v>50</v>
      </c>
      <c r="D468" s="578" t="s">
        <v>284</v>
      </c>
      <c r="E468" s="65">
        <f t="shared" si="103"/>
        <v>0</v>
      </c>
      <c r="F468" s="48">
        <f t="shared" si="104"/>
        <v>0</v>
      </c>
      <c r="G468" s="48">
        <f t="shared" si="105"/>
        <v>0</v>
      </c>
      <c r="H468" s="48">
        <f t="shared" si="106"/>
        <v>0</v>
      </c>
      <c r="I468" s="48">
        <f t="shared" si="107"/>
        <v>0</v>
      </c>
      <c r="J468" s="474" t="s">
        <v>26</v>
      </c>
      <c r="K468" s="377">
        <v>0.78</v>
      </c>
      <c r="L468" s="378"/>
      <c r="M468" s="593" t="s">
        <v>146</v>
      </c>
    </row>
    <row r="469" spans="1:13" s="4" customFormat="1" ht="15.75" customHeight="1" outlineLevel="1" x14ac:dyDescent="0.25">
      <c r="A469" s="313">
        <f t="shared" si="108"/>
        <v>409</v>
      </c>
      <c r="B469" s="50" t="s">
        <v>42</v>
      </c>
      <c r="C469" s="398" t="s">
        <v>50</v>
      </c>
      <c r="D469" s="578" t="s">
        <v>570</v>
      </c>
      <c r="E469" s="65">
        <f t="shared" si="103"/>
        <v>0</v>
      </c>
      <c r="F469" s="48">
        <f t="shared" si="104"/>
        <v>0</v>
      </c>
      <c r="G469" s="48">
        <f t="shared" si="105"/>
        <v>0</v>
      </c>
      <c r="H469" s="48">
        <f t="shared" si="106"/>
        <v>0</v>
      </c>
      <c r="I469" s="48">
        <f t="shared" si="107"/>
        <v>0</v>
      </c>
      <c r="J469" s="474" t="s">
        <v>26</v>
      </c>
      <c r="K469" s="318">
        <v>0.73</v>
      </c>
      <c r="L469" s="319"/>
      <c r="M469" s="320"/>
    </row>
    <row r="470" spans="1:13" s="4" customFormat="1" ht="15.75" customHeight="1" outlineLevel="1" x14ac:dyDescent="0.25">
      <c r="A470" s="313">
        <f t="shared" si="108"/>
        <v>410</v>
      </c>
      <c r="B470" s="373" t="s">
        <v>7</v>
      </c>
      <c r="C470" s="400" t="s">
        <v>50</v>
      </c>
      <c r="D470" s="594" t="s">
        <v>1</v>
      </c>
      <c r="E470" s="65">
        <f t="shared" si="103"/>
        <v>0</v>
      </c>
      <c r="F470" s="48">
        <f t="shared" si="104"/>
        <v>0</v>
      </c>
      <c r="G470" s="48">
        <f t="shared" si="105"/>
        <v>0</v>
      </c>
      <c r="H470" s="48">
        <f t="shared" si="106"/>
        <v>0</v>
      </c>
      <c r="I470" s="48">
        <f t="shared" si="107"/>
        <v>0</v>
      </c>
      <c r="J470" s="20" t="s">
        <v>26</v>
      </c>
      <c r="K470" s="318">
        <v>0.62</v>
      </c>
      <c r="L470" s="319"/>
      <c r="M470" s="320"/>
    </row>
    <row r="471" spans="1:13" s="2" customFormat="1" ht="15.75" customHeight="1" outlineLevel="1" x14ac:dyDescent="0.25">
      <c r="A471" s="313">
        <f t="shared" si="108"/>
        <v>411</v>
      </c>
      <c r="B471" s="373" t="s">
        <v>7</v>
      </c>
      <c r="C471" s="400"/>
      <c r="D471" s="594" t="s">
        <v>585</v>
      </c>
      <c r="E471" s="65">
        <f t="shared" si="103"/>
        <v>0</v>
      </c>
      <c r="F471" s="48">
        <f t="shared" si="104"/>
        <v>0</v>
      </c>
      <c r="G471" s="48">
        <f t="shared" si="105"/>
        <v>0</v>
      </c>
      <c r="H471" s="48">
        <f t="shared" si="106"/>
        <v>0</v>
      </c>
      <c r="I471" s="48">
        <f t="shared" si="107"/>
        <v>0</v>
      </c>
      <c r="J471" s="20" t="s">
        <v>26</v>
      </c>
      <c r="K471" s="318">
        <v>1.37</v>
      </c>
      <c r="L471" s="319"/>
      <c r="M471" s="320"/>
    </row>
    <row r="472" spans="1:13" s="2" customFormat="1" ht="15" customHeight="1" outlineLevel="1" thickBot="1" x14ac:dyDescent="0.3">
      <c r="A472" s="313">
        <f t="shared" si="108"/>
        <v>412</v>
      </c>
      <c r="B472" s="595" t="s">
        <v>42</v>
      </c>
      <c r="C472" s="400" t="s">
        <v>50</v>
      </c>
      <c r="D472" s="596" t="s">
        <v>2</v>
      </c>
      <c r="E472" s="343">
        <f t="shared" si="103"/>
        <v>0</v>
      </c>
      <c r="F472" s="329">
        <f t="shared" si="104"/>
        <v>0</v>
      </c>
      <c r="G472" s="329">
        <f t="shared" si="105"/>
        <v>0</v>
      </c>
      <c r="H472" s="329">
        <f t="shared" si="106"/>
        <v>0</v>
      </c>
      <c r="I472" s="329">
        <f t="shared" si="107"/>
        <v>0</v>
      </c>
      <c r="J472" s="330" t="s">
        <v>26</v>
      </c>
      <c r="K472" s="331">
        <v>0.73</v>
      </c>
      <c r="L472" s="489"/>
      <c r="M472" s="490"/>
    </row>
    <row r="473" spans="1:13" s="2" customFormat="1" ht="15" customHeight="1" outlineLevel="1" thickBot="1" x14ac:dyDescent="0.3">
      <c r="A473" s="150"/>
      <c r="B473" s="151"/>
      <c r="C473" s="402"/>
      <c r="D473" s="152" t="s">
        <v>270</v>
      </c>
      <c r="E473" s="149"/>
      <c r="F473" s="149"/>
      <c r="G473" s="149"/>
      <c r="H473" s="149"/>
      <c r="I473" s="149"/>
      <c r="J473" s="153"/>
      <c r="K473" s="154"/>
      <c r="L473" s="155"/>
      <c r="M473" s="156"/>
    </row>
    <row r="474" spans="1:13" s="2" customFormat="1" ht="15" customHeight="1" outlineLevel="1" x14ac:dyDescent="0.25">
      <c r="A474" s="261">
        <f>A472+1</f>
        <v>413</v>
      </c>
      <c r="B474" s="221" t="s">
        <v>7</v>
      </c>
      <c r="C474" s="403" t="s">
        <v>268</v>
      </c>
      <c r="D474" s="334" t="s">
        <v>426</v>
      </c>
      <c r="E474" s="162">
        <f t="shared" si="103"/>
        <v>0</v>
      </c>
      <c r="F474" s="163">
        <f t="shared" si="104"/>
        <v>0</v>
      </c>
      <c r="G474" s="162">
        <f t="shared" si="105"/>
        <v>0</v>
      </c>
      <c r="H474" s="162">
        <f t="shared" si="106"/>
        <v>0</v>
      </c>
      <c r="I474" s="162">
        <f t="shared" si="107"/>
        <v>0</v>
      </c>
      <c r="J474" s="191" t="s">
        <v>26</v>
      </c>
      <c r="K474" s="165">
        <v>1.37</v>
      </c>
      <c r="L474" s="333"/>
      <c r="M474" s="350" t="s">
        <v>146</v>
      </c>
    </row>
    <row r="475" spans="1:13" s="2" customFormat="1" ht="15" customHeight="1" outlineLevel="1" x14ac:dyDescent="0.25">
      <c r="A475" s="160">
        <f t="shared" ref="A475:A500" si="109">A474+1</f>
        <v>414</v>
      </c>
      <c r="B475" s="221" t="s">
        <v>7</v>
      </c>
      <c r="C475" s="403" t="s">
        <v>50</v>
      </c>
      <c r="D475" s="334" t="s">
        <v>574</v>
      </c>
      <c r="E475" s="162">
        <f t="shared" si="103"/>
        <v>0</v>
      </c>
      <c r="F475" s="163">
        <f t="shared" si="104"/>
        <v>0</v>
      </c>
      <c r="G475" s="162">
        <f t="shared" si="105"/>
        <v>0</v>
      </c>
      <c r="H475" s="162">
        <f t="shared" si="106"/>
        <v>0</v>
      </c>
      <c r="I475" s="162">
        <f t="shared" si="107"/>
        <v>0</v>
      </c>
      <c r="J475" s="191" t="s">
        <v>26</v>
      </c>
      <c r="K475" s="171">
        <v>1.4</v>
      </c>
      <c r="L475" s="333"/>
      <c r="M475" s="350" t="s">
        <v>146</v>
      </c>
    </row>
    <row r="476" spans="1:13" s="2" customFormat="1" ht="15" customHeight="1" outlineLevel="1" x14ac:dyDescent="0.25">
      <c r="A476" s="160">
        <f t="shared" si="109"/>
        <v>415</v>
      </c>
      <c r="B476" s="161" t="s">
        <v>42</v>
      </c>
      <c r="C476" s="403" t="s">
        <v>268</v>
      </c>
      <c r="D476" s="332" t="s">
        <v>438</v>
      </c>
      <c r="E476" s="162">
        <f t="shared" si="103"/>
        <v>0</v>
      </c>
      <c r="F476" s="163">
        <f t="shared" si="104"/>
        <v>0</v>
      </c>
      <c r="G476" s="163">
        <f t="shared" si="105"/>
        <v>0</v>
      </c>
      <c r="H476" s="163">
        <f t="shared" si="106"/>
        <v>0</v>
      </c>
      <c r="I476" s="163">
        <f t="shared" si="107"/>
        <v>0</v>
      </c>
      <c r="J476" s="191" t="s">
        <v>26</v>
      </c>
      <c r="K476" s="165">
        <v>2.2999999999999998</v>
      </c>
      <c r="L476" s="333"/>
      <c r="M476" s="192"/>
    </row>
    <row r="477" spans="1:13" s="2" customFormat="1" ht="15" customHeight="1" outlineLevel="1" x14ac:dyDescent="0.25">
      <c r="A477" s="160">
        <f t="shared" si="109"/>
        <v>416</v>
      </c>
      <c r="B477" s="189" t="s">
        <v>7</v>
      </c>
      <c r="C477" s="403"/>
      <c r="D477" s="334" t="s">
        <v>439</v>
      </c>
      <c r="E477" s="162">
        <f t="shared" si="103"/>
        <v>0</v>
      </c>
      <c r="F477" s="163">
        <f t="shared" si="104"/>
        <v>0</v>
      </c>
      <c r="G477" s="163">
        <f t="shared" si="105"/>
        <v>0</v>
      </c>
      <c r="H477" s="163">
        <f t="shared" si="106"/>
        <v>0</v>
      </c>
      <c r="I477" s="163">
        <f t="shared" si="107"/>
        <v>0</v>
      </c>
      <c r="J477" s="191" t="s">
        <v>26</v>
      </c>
      <c r="K477" s="165">
        <v>1.56</v>
      </c>
      <c r="L477" s="333"/>
      <c r="M477" s="206" t="s">
        <v>146</v>
      </c>
    </row>
    <row r="478" spans="1:13" s="2" customFormat="1" ht="15" customHeight="1" outlineLevel="1" x14ac:dyDescent="0.25">
      <c r="A478" s="160">
        <f t="shared" si="109"/>
        <v>417</v>
      </c>
      <c r="B478" s="189" t="s">
        <v>7</v>
      </c>
      <c r="C478" s="403" t="s">
        <v>268</v>
      </c>
      <c r="D478" s="334" t="s">
        <v>571</v>
      </c>
      <c r="E478" s="162">
        <f t="shared" si="103"/>
        <v>0</v>
      </c>
      <c r="F478" s="163">
        <f t="shared" si="104"/>
        <v>0</v>
      </c>
      <c r="G478" s="163">
        <f t="shared" si="105"/>
        <v>0</v>
      </c>
      <c r="H478" s="163">
        <f t="shared" si="106"/>
        <v>0</v>
      </c>
      <c r="I478" s="163">
        <f t="shared" si="107"/>
        <v>0</v>
      </c>
      <c r="J478" s="191" t="s">
        <v>26</v>
      </c>
      <c r="K478" s="165">
        <v>0.57999999999999996</v>
      </c>
      <c r="L478" s="333"/>
      <c r="M478" s="192"/>
    </row>
    <row r="479" spans="1:13" s="2" customFormat="1" ht="15" customHeight="1" outlineLevel="1" x14ac:dyDescent="0.25">
      <c r="A479" s="160">
        <f t="shared" si="109"/>
        <v>418</v>
      </c>
      <c r="B479" s="189" t="s">
        <v>7</v>
      </c>
      <c r="C479" s="403" t="s">
        <v>50</v>
      </c>
      <c r="D479" s="334" t="s">
        <v>649</v>
      </c>
      <c r="E479" s="162">
        <f t="shared" si="103"/>
        <v>0</v>
      </c>
      <c r="F479" s="163">
        <f t="shared" si="104"/>
        <v>0</v>
      </c>
      <c r="G479" s="163">
        <f t="shared" si="105"/>
        <v>0</v>
      </c>
      <c r="H479" s="163">
        <f t="shared" si="106"/>
        <v>0</v>
      </c>
      <c r="I479" s="163">
        <f t="shared" si="107"/>
        <v>0</v>
      </c>
      <c r="J479" s="191" t="s">
        <v>26</v>
      </c>
      <c r="K479" s="165">
        <v>0.66</v>
      </c>
      <c r="L479" s="333"/>
      <c r="M479" s="206"/>
    </row>
    <row r="480" spans="1:13" s="2" customFormat="1" ht="15" customHeight="1" outlineLevel="1" x14ac:dyDescent="0.25">
      <c r="A480" s="160">
        <f t="shared" si="109"/>
        <v>419</v>
      </c>
      <c r="B480" s="161" t="s">
        <v>42</v>
      </c>
      <c r="C480" s="403"/>
      <c r="D480" s="334" t="s">
        <v>576</v>
      </c>
      <c r="E480" s="162">
        <f t="shared" si="103"/>
        <v>0</v>
      </c>
      <c r="F480" s="163">
        <f t="shared" si="104"/>
        <v>0</v>
      </c>
      <c r="G480" s="163">
        <f t="shared" si="105"/>
        <v>0</v>
      </c>
      <c r="H480" s="163">
        <f t="shared" si="106"/>
        <v>0</v>
      </c>
      <c r="I480" s="163">
        <f t="shared" si="107"/>
        <v>0</v>
      </c>
      <c r="J480" s="164" t="s">
        <v>26</v>
      </c>
      <c r="K480" s="165">
        <v>1.69</v>
      </c>
      <c r="L480" s="333"/>
      <c r="M480" s="192"/>
    </row>
    <row r="481" spans="1:13" s="2" customFormat="1" ht="15" customHeight="1" outlineLevel="1" x14ac:dyDescent="0.25">
      <c r="A481" s="160">
        <f t="shared" si="109"/>
        <v>420</v>
      </c>
      <c r="B481" s="189" t="s">
        <v>7</v>
      </c>
      <c r="C481" s="403"/>
      <c r="D481" s="334" t="s">
        <v>575</v>
      </c>
      <c r="E481" s="162">
        <f t="shared" si="103"/>
        <v>0</v>
      </c>
      <c r="F481" s="163">
        <f t="shared" si="104"/>
        <v>0</v>
      </c>
      <c r="G481" s="163">
        <f t="shared" si="105"/>
        <v>0</v>
      </c>
      <c r="H481" s="163">
        <f t="shared" si="106"/>
        <v>0</v>
      </c>
      <c r="I481" s="163">
        <f t="shared" si="107"/>
        <v>0</v>
      </c>
      <c r="J481" s="164" t="s">
        <v>26</v>
      </c>
      <c r="K481" s="165">
        <v>0.72</v>
      </c>
      <c r="L481" s="333"/>
      <c r="M481" s="206"/>
    </row>
    <row r="482" spans="1:13" s="2" customFormat="1" ht="15" customHeight="1" outlineLevel="1" x14ac:dyDescent="0.25">
      <c r="A482" s="160">
        <f t="shared" si="109"/>
        <v>421</v>
      </c>
      <c r="B482" s="189" t="s">
        <v>7</v>
      </c>
      <c r="C482" s="403"/>
      <c r="D482" s="334" t="s">
        <v>666</v>
      </c>
      <c r="E482" s="162">
        <f t="shared" si="103"/>
        <v>0</v>
      </c>
      <c r="F482" s="163">
        <f t="shared" si="104"/>
        <v>0</v>
      </c>
      <c r="G482" s="163">
        <f t="shared" si="105"/>
        <v>0</v>
      </c>
      <c r="H482" s="163">
        <f t="shared" si="106"/>
        <v>0</v>
      </c>
      <c r="I482" s="163">
        <f t="shared" si="107"/>
        <v>0</v>
      </c>
      <c r="J482" s="164" t="s">
        <v>26</v>
      </c>
      <c r="K482" s="165">
        <v>0.64</v>
      </c>
      <c r="L482" s="333"/>
      <c r="M482" s="206" t="s">
        <v>146</v>
      </c>
    </row>
    <row r="483" spans="1:13" s="2" customFormat="1" ht="15" customHeight="1" outlineLevel="1" x14ac:dyDescent="0.25">
      <c r="A483" s="160">
        <f>A481+1</f>
        <v>421</v>
      </c>
      <c r="B483" s="189" t="s">
        <v>7</v>
      </c>
      <c r="C483" s="403"/>
      <c r="D483" s="334" t="s">
        <v>667</v>
      </c>
      <c r="E483" s="162">
        <f t="shared" si="103"/>
        <v>0</v>
      </c>
      <c r="F483" s="163">
        <f t="shared" si="104"/>
        <v>0</v>
      </c>
      <c r="G483" s="163">
        <f t="shared" si="105"/>
        <v>0</v>
      </c>
      <c r="H483" s="163">
        <f t="shared" si="106"/>
        <v>0</v>
      </c>
      <c r="I483" s="163">
        <f t="shared" si="107"/>
        <v>0</v>
      </c>
      <c r="J483" s="164" t="s">
        <v>26</v>
      </c>
      <c r="K483" s="165">
        <v>0.91</v>
      </c>
      <c r="L483" s="333"/>
      <c r="M483" s="206"/>
    </row>
    <row r="484" spans="1:13" s="2" customFormat="1" ht="15" customHeight="1" outlineLevel="1" x14ac:dyDescent="0.25">
      <c r="A484" s="160">
        <f t="shared" si="109"/>
        <v>422</v>
      </c>
      <c r="B484" s="189" t="s">
        <v>7</v>
      </c>
      <c r="C484" s="403"/>
      <c r="D484" s="334" t="s">
        <v>579</v>
      </c>
      <c r="E484" s="162">
        <f t="shared" si="103"/>
        <v>0</v>
      </c>
      <c r="F484" s="163">
        <f t="shared" si="104"/>
        <v>0</v>
      </c>
      <c r="G484" s="163">
        <f t="shared" si="105"/>
        <v>0</v>
      </c>
      <c r="H484" s="163">
        <f t="shared" si="106"/>
        <v>0</v>
      </c>
      <c r="I484" s="163">
        <f t="shared" si="107"/>
        <v>0</v>
      </c>
      <c r="J484" s="164" t="s">
        <v>26</v>
      </c>
      <c r="K484" s="165">
        <v>0.83</v>
      </c>
      <c r="L484" s="333"/>
      <c r="M484" s="206" t="s">
        <v>146</v>
      </c>
    </row>
    <row r="485" spans="1:13" s="2" customFormat="1" ht="15" customHeight="1" outlineLevel="1" x14ac:dyDescent="0.25">
      <c r="A485" s="160">
        <f t="shared" si="109"/>
        <v>423</v>
      </c>
      <c r="B485" s="189" t="s">
        <v>7</v>
      </c>
      <c r="C485" s="403"/>
      <c r="D485" s="334" t="s">
        <v>580</v>
      </c>
      <c r="E485" s="162">
        <f t="shared" si="103"/>
        <v>0</v>
      </c>
      <c r="F485" s="163">
        <f t="shared" si="104"/>
        <v>0</v>
      </c>
      <c r="G485" s="163">
        <f t="shared" si="105"/>
        <v>0</v>
      </c>
      <c r="H485" s="163">
        <f t="shared" si="106"/>
        <v>0</v>
      </c>
      <c r="I485" s="163">
        <f t="shared" si="107"/>
        <v>0</v>
      </c>
      <c r="J485" s="164" t="s">
        <v>26</v>
      </c>
      <c r="K485" s="165">
        <v>1.1200000000000001</v>
      </c>
      <c r="L485" s="333"/>
      <c r="M485" s="206" t="s">
        <v>146</v>
      </c>
    </row>
    <row r="486" spans="1:13" s="2" customFormat="1" ht="15" customHeight="1" outlineLevel="1" x14ac:dyDescent="0.25">
      <c r="A486" s="160">
        <f t="shared" si="109"/>
        <v>424</v>
      </c>
      <c r="B486" s="189" t="s">
        <v>7</v>
      </c>
      <c r="C486" s="403" t="s">
        <v>50</v>
      </c>
      <c r="D486" s="227" t="s">
        <v>440</v>
      </c>
      <c r="E486" s="162">
        <f t="shared" si="103"/>
        <v>0</v>
      </c>
      <c r="F486" s="163">
        <f t="shared" si="104"/>
        <v>0</v>
      </c>
      <c r="G486" s="163">
        <f t="shared" si="105"/>
        <v>0</v>
      </c>
      <c r="H486" s="163">
        <f t="shared" si="106"/>
        <v>0</v>
      </c>
      <c r="I486" s="163">
        <f t="shared" si="107"/>
        <v>0</v>
      </c>
      <c r="J486" s="164" t="s">
        <v>26</v>
      </c>
      <c r="K486" s="165">
        <v>1.04</v>
      </c>
      <c r="L486" s="333"/>
      <c r="M486" s="206"/>
    </row>
    <row r="487" spans="1:13" s="2" customFormat="1" ht="15" customHeight="1" outlineLevel="1" x14ac:dyDescent="0.25">
      <c r="A487" s="160">
        <f t="shared" si="109"/>
        <v>425</v>
      </c>
      <c r="B487" s="189" t="s">
        <v>7</v>
      </c>
      <c r="C487" s="403"/>
      <c r="D487" s="227" t="s">
        <v>441</v>
      </c>
      <c r="E487" s="162">
        <f t="shared" si="103"/>
        <v>0</v>
      </c>
      <c r="F487" s="163">
        <f t="shared" si="104"/>
        <v>0</v>
      </c>
      <c r="G487" s="163">
        <f t="shared" si="105"/>
        <v>0</v>
      </c>
      <c r="H487" s="163">
        <f t="shared" si="106"/>
        <v>0</v>
      </c>
      <c r="I487" s="163">
        <f t="shared" si="107"/>
        <v>0</v>
      </c>
      <c r="J487" s="164" t="s">
        <v>26</v>
      </c>
      <c r="K487" s="165">
        <v>0.94</v>
      </c>
      <c r="L487" s="333"/>
      <c r="M487" s="206"/>
    </row>
    <row r="488" spans="1:13" s="2" customFormat="1" ht="15" customHeight="1" outlineLevel="1" x14ac:dyDescent="0.25">
      <c r="A488" s="160">
        <f t="shared" si="109"/>
        <v>426</v>
      </c>
      <c r="B488" s="189" t="s">
        <v>7</v>
      </c>
      <c r="C488" s="403" t="s">
        <v>50</v>
      </c>
      <c r="D488" s="227" t="s">
        <v>442</v>
      </c>
      <c r="E488" s="162">
        <f t="shared" si="103"/>
        <v>0</v>
      </c>
      <c r="F488" s="163">
        <f t="shared" si="104"/>
        <v>0</v>
      </c>
      <c r="G488" s="163">
        <f t="shared" si="105"/>
        <v>0</v>
      </c>
      <c r="H488" s="163">
        <f t="shared" si="106"/>
        <v>0</v>
      </c>
      <c r="I488" s="163">
        <f t="shared" si="107"/>
        <v>0</v>
      </c>
      <c r="J488" s="164" t="s">
        <v>26</v>
      </c>
      <c r="K488" s="165">
        <v>0.94</v>
      </c>
      <c r="L488" s="333"/>
      <c r="M488" s="206"/>
    </row>
    <row r="489" spans="1:13" s="2" customFormat="1" ht="15" customHeight="1" outlineLevel="1" x14ac:dyDescent="0.25">
      <c r="A489" s="160">
        <f t="shared" si="109"/>
        <v>427</v>
      </c>
      <c r="B489" s="189" t="s">
        <v>7</v>
      </c>
      <c r="C489" s="403" t="s">
        <v>50</v>
      </c>
      <c r="D489" s="227" t="s">
        <v>443</v>
      </c>
      <c r="E489" s="162">
        <f t="shared" si="103"/>
        <v>0</v>
      </c>
      <c r="F489" s="163">
        <f t="shared" si="104"/>
        <v>0</v>
      </c>
      <c r="G489" s="163">
        <f t="shared" si="105"/>
        <v>0</v>
      </c>
      <c r="H489" s="163">
        <f t="shared" si="106"/>
        <v>0</v>
      </c>
      <c r="I489" s="163">
        <f t="shared" si="107"/>
        <v>0</v>
      </c>
      <c r="J489" s="164" t="s">
        <v>26</v>
      </c>
      <c r="K489" s="165">
        <v>0.96</v>
      </c>
      <c r="L489" s="333"/>
      <c r="M489" s="206"/>
    </row>
    <row r="490" spans="1:13" s="6" customFormat="1" ht="15" customHeight="1" outlineLevel="1" x14ac:dyDescent="0.25">
      <c r="A490" s="160">
        <f t="shared" si="109"/>
        <v>428</v>
      </c>
      <c r="B490" s="189" t="s">
        <v>7</v>
      </c>
      <c r="C490" s="381" t="s">
        <v>51</v>
      </c>
      <c r="D490" s="227" t="s">
        <v>225</v>
      </c>
      <c r="E490" s="162">
        <f t="shared" si="103"/>
        <v>0</v>
      </c>
      <c r="F490" s="163">
        <f t="shared" si="104"/>
        <v>0</v>
      </c>
      <c r="G490" s="163">
        <f t="shared" si="105"/>
        <v>0</v>
      </c>
      <c r="H490" s="163">
        <f t="shared" si="106"/>
        <v>0</v>
      </c>
      <c r="I490" s="163">
        <f t="shared" si="107"/>
        <v>0</v>
      </c>
      <c r="J490" s="164" t="s">
        <v>26</v>
      </c>
      <c r="K490" s="165">
        <v>0.8</v>
      </c>
      <c r="L490" s="333"/>
      <c r="M490" s="206"/>
    </row>
    <row r="491" spans="1:13" s="6" customFormat="1" ht="15" customHeight="1" outlineLevel="1" x14ac:dyDescent="0.25">
      <c r="A491" s="160">
        <f t="shared" si="109"/>
        <v>429</v>
      </c>
      <c r="B491" s="189" t="s">
        <v>7</v>
      </c>
      <c r="C491" s="381" t="s">
        <v>50</v>
      </c>
      <c r="D491" s="227" t="s">
        <v>226</v>
      </c>
      <c r="E491" s="162">
        <f t="shared" si="103"/>
        <v>0</v>
      </c>
      <c r="F491" s="163">
        <f t="shared" si="104"/>
        <v>0</v>
      </c>
      <c r="G491" s="163">
        <f t="shared" si="105"/>
        <v>0</v>
      </c>
      <c r="H491" s="163">
        <f t="shared" si="106"/>
        <v>0</v>
      </c>
      <c r="I491" s="163">
        <f t="shared" si="107"/>
        <v>0</v>
      </c>
      <c r="J491" s="164" t="s">
        <v>26</v>
      </c>
      <c r="K491" s="165">
        <v>0.81</v>
      </c>
      <c r="L491" s="333"/>
      <c r="M491" s="206"/>
    </row>
    <row r="492" spans="1:13" s="6" customFormat="1" ht="15" customHeight="1" outlineLevel="1" x14ac:dyDescent="0.25">
      <c r="A492" s="160">
        <f t="shared" si="109"/>
        <v>430</v>
      </c>
      <c r="B492" s="189" t="s">
        <v>7</v>
      </c>
      <c r="C492" s="381" t="s">
        <v>50</v>
      </c>
      <c r="D492" s="238" t="s">
        <v>228</v>
      </c>
      <c r="E492" s="162">
        <f t="shared" si="103"/>
        <v>0</v>
      </c>
      <c r="F492" s="163">
        <f t="shared" si="104"/>
        <v>0</v>
      </c>
      <c r="G492" s="163">
        <f t="shared" si="105"/>
        <v>0</v>
      </c>
      <c r="H492" s="163">
        <f t="shared" si="106"/>
        <v>0</v>
      </c>
      <c r="I492" s="163">
        <f t="shared" si="107"/>
        <v>0</v>
      </c>
      <c r="J492" s="164" t="s">
        <v>26</v>
      </c>
      <c r="K492" s="165">
        <v>1.24</v>
      </c>
      <c r="L492" s="333"/>
      <c r="M492" s="256"/>
    </row>
    <row r="493" spans="1:13" s="2" customFormat="1" ht="15" customHeight="1" outlineLevel="1" x14ac:dyDescent="0.25">
      <c r="A493" s="160">
        <f t="shared" si="109"/>
        <v>431</v>
      </c>
      <c r="B493" s="161" t="s">
        <v>42</v>
      </c>
      <c r="C493" s="381" t="s">
        <v>268</v>
      </c>
      <c r="D493" s="238" t="s">
        <v>3</v>
      </c>
      <c r="E493" s="163">
        <f t="shared" si="103"/>
        <v>0</v>
      </c>
      <c r="F493" s="163">
        <f t="shared" si="104"/>
        <v>0</v>
      </c>
      <c r="G493" s="163">
        <f t="shared" si="105"/>
        <v>0</v>
      </c>
      <c r="H493" s="163">
        <f t="shared" si="106"/>
        <v>0</v>
      </c>
      <c r="I493" s="163">
        <f t="shared" si="107"/>
        <v>0</v>
      </c>
      <c r="J493" s="164" t="s">
        <v>26</v>
      </c>
      <c r="K493" s="165">
        <v>1.82</v>
      </c>
      <c r="L493" s="333"/>
      <c r="M493" s="192"/>
    </row>
    <row r="494" spans="1:13" s="2" customFormat="1" ht="15" customHeight="1" outlineLevel="1" x14ac:dyDescent="0.25">
      <c r="A494" s="160">
        <f t="shared" si="109"/>
        <v>432</v>
      </c>
      <c r="B494" s="189" t="s">
        <v>7</v>
      </c>
      <c r="C494" s="381" t="s">
        <v>50</v>
      </c>
      <c r="D494" s="238" t="s">
        <v>239</v>
      </c>
      <c r="E494" s="163">
        <f t="shared" si="103"/>
        <v>0</v>
      </c>
      <c r="F494" s="163">
        <f t="shared" si="104"/>
        <v>0</v>
      </c>
      <c r="G494" s="163">
        <f t="shared" si="105"/>
        <v>0</v>
      </c>
      <c r="H494" s="163">
        <f t="shared" si="106"/>
        <v>0</v>
      </c>
      <c r="I494" s="163">
        <f t="shared" si="107"/>
        <v>0</v>
      </c>
      <c r="J494" s="164" t="s">
        <v>26</v>
      </c>
      <c r="K494" s="165">
        <v>1.05</v>
      </c>
      <c r="L494" s="333"/>
      <c r="M494" s="206"/>
    </row>
    <row r="495" spans="1:13" s="2" customFormat="1" ht="15" customHeight="1" outlineLevel="1" x14ac:dyDescent="0.25">
      <c r="A495" s="160">
        <f t="shared" si="109"/>
        <v>433</v>
      </c>
      <c r="B495" s="189" t="s">
        <v>7</v>
      </c>
      <c r="C495" s="381" t="s">
        <v>50</v>
      </c>
      <c r="D495" s="238" t="s">
        <v>334</v>
      </c>
      <c r="E495" s="163">
        <f t="shared" si="103"/>
        <v>0</v>
      </c>
      <c r="F495" s="163">
        <f t="shared" si="104"/>
        <v>0</v>
      </c>
      <c r="G495" s="163">
        <f t="shared" si="105"/>
        <v>0</v>
      </c>
      <c r="H495" s="163">
        <f t="shared" si="106"/>
        <v>0</v>
      </c>
      <c r="I495" s="163">
        <f t="shared" si="107"/>
        <v>0</v>
      </c>
      <c r="J495" s="164" t="s">
        <v>26</v>
      </c>
      <c r="K495" s="165">
        <v>0.93</v>
      </c>
      <c r="L495" s="333"/>
      <c r="M495" s="206"/>
    </row>
    <row r="496" spans="1:13" s="2" customFormat="1" ht="15" customHeight="1" outlineLevel="1" x14ac:dyDescent="0.25">
      <c r="A496" s="160">
        <f t="shared" si="109"/>
        <v>434</v>
      </c>
      <c r="B496" s="189" t="s">
        <v>7</v>
      </c>
      <c r="C496" s="381" t="s">
        <v>50</v>
      </c>
      <c r="D496" s="238" t="s">
        <v>230</v>
      </c>
      <c r="E496" s="163">
        <f t="shared" si="103"/>
        <v>0</v>
      </c>
      <c r="F496" s="163">
        <f t="shared" si="104"/>
        <v>0</v>
      </c>
      <c r="G496" s="163">
        <f t="shared" si="105"/>
        <v>0</v>
      </c>
      <c r="H496" s="163">
        <f t="shared" si="106"/>
        <v>0</v>
      </c>
      <c r="I496" s="163">
        <f t="shared" si="107"/>
        <v>0</v>
      </c>
      <c r="J496" s="164" t="s">
        <v>26</v>
      </c>
      <c r="K496" s="165">
        <v>1.0900000000000001</v>
      </c>
      <c r="L496" s="333"/>
      <c r="M496" s="206"/>
    </row>
    <row r="497" spans="1:13" s="2" customFormat="1" ht="15" customHeight="1" outlineLevel="1" x14ac:dyDescent="0.25">
      <c r="A497" s="160">
        <f t="shared" si="109"/>
        <v>435</v>
      </c>
      <c r="B497" s="189" t="s">
        <v>7</v>
      </c>
      <c r="C497" s="381" t="s">
        <v>50</v>
      </c>
      <c r="D497" s="238" t="s">
        <v>232</v>
      </c>
      <c r="E497" s="163">
        <f t="shared" si="103"/>
        <v>0</v>
      </c>
      <c r="F497" s="163">
        <f t="shared" si="104"/>
        <v>0</v>
      </c>
      <c r="G497" s="163">
        <f t="shared" si="105"/>
        <v>0</v>
      </c>
      <c r="H497" s="163">
        <f t="shared" si="106"/>
        <v>0</v>
      </c>
      <c r="I497" s="163">
        <f t="shared" si="107"/>
        <v>0</v>
      </c>
      <c r="J497" s="164" t="s">
        <v>26</v>
      </c>
      <c r="K497" s="165">
        <v>0.91</v>
      </c>
      <c r="L497" s="333"/>
      <c r="M497" s="206"/>
    </row>
    <row r="498" spans="1:13" s="2" customFormat="1" ht="15" customHeight="1" outlineLevel="1" x14ac:dyDescent="0.25">
      <c r="A498" s="160">
        <f t="shared" si="109"/>
        <v>436</v>
      </c>
      <c r="B498" s="189" t="s">
        <v>7</v>
      </c>
      <c r="C498" s="381" t="s">
        <v>50</v>
      </c>
      <c r="D498" s="238" t="s">
        <v>240</v>
      </c>
      <c r="E498" s="163">
        <f t="shared" si="103"/>
        <v>0</v>
      </c>
      <c r="F498" s="163">
        <f t="shared" si="104"/>
        <v>0</v>
      </c>
      <c r="G498" s="163">
        <f t="shared" si="105"/>
        <v>0</v>
      </c>
      <c r="H498" s="163">
        <f t="shared" si="106"/>
        <v>0</v>
      </c>
      <c r="I498" s="163">
        <f t="shared" si="107"/>
        <v>0</v>
      </c>
      <c r="J498" s="164" t="s">
        <v>26</v>
      </c>
      <c r="K498" s="165">
        <v>1.05</v>
      </c>
      <c r="L498" s="333"/>
      <c r="M498" s="206"/>
    </row>
    <row r="499" spans="1:13" s="2" customFormat="1" ht="18" customHeight="1" outlineLevel="1" x14ac:dyDescent="0.25">
      <c r="A499" s="160">
        <f t="shared" si="109"/>
        <v>437</v>
      </c>
      <c r="B499" s="189" t="s">
        <v>7</v>
      </c>
      <c r="C499" s="381"/>
      <c r="D499" s="238" t="s">
        <v>235</v>
      </c>
      <c r="E499" s="163">
        <f t="shared" si="103"/>
        <v>0</v>
      </c>
      <c r="F499" s="163">
        <f t="shared" si="104"/>
        <v>0</v>
      </c>
      <c r="G499" s="163">
        <f t="shared" si="105"/>
        <v>0</v>
      </c>
      <c r="H499" s="163">
        <f t="shared" si="106"/>
        <v>0</v>
      </c>
      <c r="I499" s="163">
        <f t="shared" si="107"/>
        <v>0</v>
      </c>
      <c r="J499" s="164" t="s">
        <v>26</v>
      </c>
      <c r="K499" s="165">
        <v>0.91</v>
      </c>
      <c r="L499" s="333"/>
      <c r="M499" s="206"/>
    </row>
    <row r="500" spans="1:13" s="2" customFormat="1" ht="15.75" customHeight="1" outlineLevel="1" thickBot="1" x14ac:dyDescent="0.3">
      <c r="A500" s="160">
        <f t="shared" si="109"/>
        <v>438</v>
      </c>
      <c r="B500" s="189" t="s">
        <v>7</v>
      </c>
      <c r="C500" s="381" t="s">
        <v>50</v>
      </c>
      <c r="D500" s="238" t="s">
        <v>237</v>
      </c>
      <c r="E500" s="183">
        <f t="shared" si="103"/>
        <v>0</v>
      </c>
      <c r="F500" s="163">
        <f t="shared" si="104"/>
        <v>0</v>
      </c>
      <c r="G500" s="163">
        <f t="shared" si="105"/>
        <v>0</v>
      </c>
      <c r="H500" s="163">
        <f t="shared" si="106"/>
        <v>0</v>
      </c>
      <c r="I500" s="163">
        <f t="shared" si="107"/>
        <v>0</v>
      </c>
      <c r="J500" s="164" t="s">
        <v>26</v>
      </c>
      <c r="K500" s="165">
        <v>0.78</v>
      </c>
      <c r="L500" s="166"/>
      <c r="M500" s="206"/>
    </row>
    <row r="501" spans="1:13" s="22" customFormat="1" ht="15.75" customHeight="1" outlineLevel="1" thickBot="1" x14ac:dyDescent="0.3">
      <c r="A501" s="150"/>
      <c r="B501" s="151"/>
      <c r="C501" s="402"/>
      <c r="D501" s="152" t="s">
        <v>271</v>
      </c>
      <c r="E501" s="157"/>
      <c r="F501" s="149"/>
      <c r="G501" s="149"/>
      <c r="H501" s="149"/>
      <c r="I501" s="149"/>
      <c r="J501" s="153"/>
      <c r="K501" s="154"/>
      <c r="L501" s="155"/>
      <c r="M501" s="156"/>
    </row>
    <row r="502" spans="1:13" s="22" customFormat="1" ht="15.75" customHeight="1" outlineLevel="1" x14ac:dyDescent="0.25">
      <c r="A502" s="313">
        <f>A500+1</f>
        <v>439</v>
      </c>
      <c r="B502" s="473" t="s">
        <v>7</v>
      </c>
      <c r="C502" s="398"/>
      <c r="D502" s="578" t="s">
        <v>221</v>
      </c>
      <c r="E502" s="438">
        <f t="shared" si="103"/>
        <v>0</v>
      </c>
      <c r="F502" s="597">
        <f t="shared" ref="F502:F512" si="110">ROUND(K502*0.83,6)*L502</f>
        <v>0</v>
      </c>
      <c r="G502" s="65">
        <f t="shared" ref="G502:G512" si="111">ROUND(K502*0.85,6)*L502</f>
        <v>0</v>
      </c>
      <c r="H502" s="65">
        <f t="shared" ref="H502:H512" si="112">ROUND(K502*0.9,6)*L502</f>
        <v>0</v>
      </c>
      <c r="I502" s="65">
        <f t="shared" ref="I502:I512" si="113">K502*L502</f>
        <v>0</v>
      </c>
      <c r="J502" s="474" t="s">
        <v>26</v>
      </c>
      <c r="K502" s="377">
        <v>1</v>
      </c>
      <c r="L502" s="378"/>
      <c r="M502" s="379" t="s">
        <v>146</v>
      </c>
    </row>
    <row r="503" spans="1:13" s="22" customFormat="1" ht="15.75" customHeight="1" outlineLevel="1" x14ac:dyDescent="0.25">
      <c r="A503" s="313">
        <f t="shared" ref="A503:A543" si="114">A502+1</f>
        <v>440</v>
      </c>
      <c r="B503" s="473" t="s">
        <v>7</v>
      </c>
      <c r="C503" s="398" t="s">
        <v>50</v>
      </c>
      <c r="D503" s="578" t="s">
        <v>124</v>
      </c>
      <c r="E503" s="65">
        <f t="shared" si="103"/>
        <v>0</v>
      </c>
      <c r="F503" s="597">
        <f t="shared" si="110"/>
        <v>0</v>
      </c>
      <c r="G503" s="65">
        <f t="shared" si="111"/>
        <v>0</v>
      </c>
      <c r="H503" s="65">
        <f t="shared" si="112"/>
        <v>0</v>
      </c>
      <c r="I503" s="65">
        <f t="shared" si="113"/>
        <v>0</v>
      </c>
      <c r="J503" s="474" t="s">
        <v>26</v>
      </c>
      <c r="K503" s="377">
        <v>1.06</v>
      </c>
      <c r="L503" s="378"/>
      <c r="M503" s="379" t="s">
        <v>146</v>
      </c>
    </row>
    <row r="504" spans="1:13" s="2" customFormat="1" ht="15" customHeight="1" outlineLevel="1" x14ac:dyDescent="0.25">
      <c r="A504" s="313">
        <f t="shared" si="114"/>
        <v>441</v>
      </c>
      <c r="B504" s="473" t="s">
        <v>7</v>
      </c>
      <c r="C504" s="398" t="s">
        <v>50</v>
      </c>
      <c r="D504" s="578" t="s">
        <v>269</v>
      </c>
      <c r="E504" s="65">
        <f t="shared" si="103"/>
        <v>0</v>
      </c>
      <c r="F504" s="65">
        <f t="shared" si="110"/>
        <v>0</v>
      </c>
      <c r="G504" s="65">
        <f t="shared" si="111"/>
        <v>0</v>
      </c>
      <c r="H504" s="65">
        <f t="shared" si="112"/>
        <v>0</v>
      </c>
      <c r="I504" s="65">
        <f t="shared" si="113"/>
        <v>0</v>
      </c>
      <c r="J504" s="474" t="s">
        <v>26</v>
      </c>
      <c r="K504" s="377">
        <v>0.94</v>
      </c>
      <c r="L504" s="378"/>
      <c r="M504" s="525"/>
    </row>
    <row r="505" spans="1:13" s="2" customFormat="1" ht="15" customHeight="1" outlineLevel="1" x14ac:dyDescent="0.25">
      <c r="A505" s="536">
        <f t="shared" si="114"/>
        <v>442</v>
      </c>
      <c r="B505" s="473" t="s">
        <v>7</v>
      </c>
      <c r="C505" s="398"/>
      <c r="D505" s="578" t="s">
        <v>389</v>
      </c>
      <c r="E505" s="65">
        <f t="shared" si="103"/>
        <v>0</v>
      </c>
      <c r="F505" s="65">
        <f t="shared" si="110"/>
        <v>0</v>
      </c>
      <c r="G505" s="65">
        <f t="shared" si="111"/>
        <v>0</v>
      </c>
      <c r="H505" s="65">
        <f t="shared" si="112"/>
        <v>0</v>
      </c>
      <c r="I505" s="65">
        <f t="shared" si="113"/>
        <v>0</v>
      </c>
      <c r="J505" s="474" t="s">
        <v>26</v>
      </c>
      <c r="K505" s="377">
        <v>1.63</v>
      </c>
      <c r="L505" s="378"/>
      <c r="M505" s="539" t="s">
        <v>146</v>
      </c>
    </row>
    <row r="506" spans="1:13" s="2" customFormat="1" ht="27" customHeight="1" outlineLevel="1" x14ac:dyDescent="0.25">
      <c r="A506" s="536">
        <f t="shared" si="114"/>
        <v>443</v>
      </c>
      <c r="B506" s="473" t="s">
        <v>7</v>
      </c>
      <c r="C506" s="398"/>
      <c r="D506" s="316" t="s">
        <v>318</v>
      </c>
      <c r="E506" s="65">
        <f t="shared" si="103"/>
        <v>0</v>
      </c>
      <c r="F506" s="65">
        <f t="shared" si="110"/>
        <v>0</v>
      </c>
      <c r="G506" s="65">
        <f t="shared" si="111"/>
        <v>0</v>
      </c>
      <c r="H506" s="65">
        <f t="shared" si="112"/>
        <v>0</v>
      </c>
      <c r="I506" s="65">
        <f t="shared" si="113"/>
        <v>0</v>
      </c>
      <c r="J506" s="538" t="s">
        <v>285</v>
      </c>
      <c r="K506" s="377">
        <v>1.1299999999999999</v>
      </c>
      <c r="L506" s="378"/>
      <c r="M506" s="539" t="s">
        <v>146</v>
      </c>
    </row>
    <row r="507" spans="1:13" s="2" customFormat="1" ht="15.75" customHeight="1" outlineLevel="1" x14ac:dyDescent="0.25">
      <c r="A507" s="313">
        <f t="shared" si="114"/>
        <v>444</v>
      </c>
      <c r="B507" s="473" t="s">
        <v>7</v>
      </c>
      <c r="C507" s="398"/>
      <c r="D507" s="578" t="s">
        <v>429</v>
      </c>
      <c r="E507" s="65">
        <f t="shared" si="103"/>
        <v>0</v>
      </c>
      <c r="F507" s="65">
        <f t="shared" si="110"/>
        <v>0</v>
      </c>
      <c r="G507" s="65">
        <f t="shared" si="111"/>
        <v>0</v>
      </c>
      <c r="H507" s="65">
        <f t="shared" si="112"/>
        <v>0</v>
      </c>
      <c r="I507" s="65">
        <f t="shared" si="113"/>
        <v>0</v>
      </c>
      <c r="J507" s="474" t="s">
        <v>26</v>
      </c>
      <c r="K507" s="377">
        <v>2.23</v>
      </c>
      <c r="L507" s="378"/>
      <c r="M507" s="539" t="s">
        <v>146</v>
      </c>
    </row>
    <row r="508" spans="1:13" s="2" customFormat="1" ht="15.75" customHeight="1" outlineLevel="1" x14ac:dyDescent="0.25">
      <c r="A508" s="313">
        <f t="shared" si="114"/>
        <v>445</v>
      </c>
      <c r="B508" s="473" t="s">
        <v>7</v>
      </c>
      <c r="C508" s="398" t="s">
        <v>50</v>
      </c>
      <c r="D508" s="578" t="s">
        <v>428</v>
      </c>
      <c r="E508" s="65">
        <f t="shared" si="103"/>
        <v>0</v>
      </c>
      <c r="F508" s="65">
        <f t="shared" si="110"/>
        <v>0</v>
      </c>
      <c r="G508" s="65">
        <f t="shared" si="111"/>
        <v>0</v>
      </c>
      <c r="H508" s="65">
        <f t="shared" si="112"/>
        <v>0</v>
      </c>
      <c r="I508" s="65">
        <f t="shared" si="113"/>
        <v>0</v>
      </c>
      <c r="J508" s="474" t="s">
        <v>26</v>
      </c>
      <c r="K508" s="377">
        <v>0.81</v>
      </c>
      <c r="L508" s="378"/>
      <c r="M508" s="539" t="s">
        <v>146</v>
      </c>
    </row>
    <row r="509" spans="1:13" s="22" customFormat="1" ht="15" customHeight="1" outlineLevel="1" x14ac:dyDescent="0.25">
      <c r="A509" s="313">
        <f t="shared" si="114"/>
        <v>446</v>
      </c>
      <c r="B509" s="473" t="s">
        <v>7</v>
      </c>
      <c r="C509" s="398" t="s">
        <v>50</v>
      </c>
      <c r="D509" s="578" t="s">
        <v>612</v>
      </c>
      <c r="E509" s="65">
        <f t="shared" si="103"/>
        <v>0</v>
      </c>
      <c r="F509" s="65">
        <f t="shared" si="110"/>
        <v>0</v>
      </c>
      <c r="G509" s="65">
        <f t="shared" si="111"/>
        <v>0</v>
      </c>
      <c r="H509" s="65">
        <f t="shared" si="112"/>
        <v>0</v>
      </c>
      <c r="I509" s="65">
        <f t="shared" si="113"/>
        <v>0</v>
      </c>
      <c r="J509" s="474" t="s">
        <v>26</v>
      </c>
      <c r="K509" s="377">
        <v>0.83</v>
      </c>
      <c r="L509" s="378"/>
      <c r="M509" s="539" t="s">
        <v>146</v>
      </c>
    </row>
    <row r="510" spans="1:13" s="7" customFormat="1" ht="15" customHeight="1" outlineLevel="1" x14ac:dyDescent="0.25">
      <c r="A510" s="313">
        <f t="shared" si="114"/>
        <v>447</v>
      </c>
      <c r="B510" s="323" t="s">
        <v>42</v>
      </c>
      <c r="C510" s="398"/>
      <c r="D510" s="316" t="s">
        <v>430</v>
      </c>
      <c r="E510" s="65">
        <f t="shared" si="103"/>
        <v>0</v>
      </c>
      <c r="F510" s="65">
        <f t="shared" si="110"/>
        <v>0</v>
      </c>
      <c r="G510" s="65">
        <f t="shared" si="111"/>
        <v>0</v>
      </c>
      <c r="H510" s="65">
        <f t="shared" si="112"/>
        <v>0</v>
      </c>
      <c r="I510" s="65">
        <f t="shared" si="113"/>
        <v>0</v>
      </c>
      <c r="J510" s="474" t="s">
        <v>26</v>
      </c>
      <c r="K510" s="377">
        <v>1.23</v>
      </c>
      <c r="L510" s="378"/>
      <c r="M510" s="539" t="s">
        <v>146</v>
      </c>
    </row>
    <row r="511" spans="1:13" s="7" customFormat="1" ht="15" customHeight="1" outlineLevel="1" x14ac:dyDescent="0.25">
      <c r="A511" s="313">
        <f t="shared" si="114"/>
        <v>448</v>
      </c>
      <c r="B511" s="323" t="s">
        <v>42</v>
      </c>
      <c r="C511" s="398"/>
      <c r="D511" s="316" t="s">
        <v>431</v>
      </c>
      <c r="E511" s="65">
        <f t="shared" si="103"/>
        <v>0</v>
      </c>
      <c r="F511" s="65">
        <f t="shared" si="110"/>
        <v>0</v>
      </c>
      <c r="G511" s="65">
        <f t="shared" si="111"/>
        <v>0</v>
      </c>
      <c r="H511" s="65">
        <f t="shared" si="112"/>
        <v>0</v>
      </c>
      <c r="I511" s="65">
        <f t="shared" si="113"/>
        <v>0</v>
      </c>
      <c r="J511" s="474" t="s">
        <v>26</v>
      </c>
      <c r="K511" s="377">
        <v>1.23</v>
      </c>
      <c r="L511" s="378"/>
      <c r="M511" s="525"/>
    </row>
    <row r="512" spans="1:13" s="2" customFormat="1" ht="15" customHeight="1" outlineLevel="1" x14ac:dyDescent="0.25">
      <c r="A512" s="313">
        <f t="shared" si="114"/>
        <v>449</v>
      </c>
      <c r="B512" s="323" t="s">
        <v>42</v>
      </c>
      <c r="C512" s="398"/>
      <c r="D512" s="316" t="s">
        <v>432</v>
      </c>
      <c r="E512" s="65">
        <f t="shared" si="103"/>
        <v>0</v>
      </c>
      <c r="F512" s="65">
        <f t="shared" si="110"/>
        <v>0</v>
      </c>
      <c r="G512" s="65">
        <f t="shared" si="111"/>
        <v>0</v>
      </c>
      <c r="H512" s="65">
        <f t="shared" si="112"/>
        <v>0</v>
      </c>
      <c r="I512" s="65">
        <f t="shared" si="113"/>
        <v>0</v>
      </c>
      <c r="J512" s="474" t="s">
        <v>26</v>
      </c>
      <c r="K512" s="377">
        <v>1.61</v>
      </c>
      <c r="L512" s="378"/>
      <c r="M512" s="528"/>
    </row>
    <row r="513" spans="1:13" s="2" customFormat="1" ht="15" customHeight="1" outlineLevel="1" x14ac:dyDescent="0.25">
      <c r="A513" s="313">
        <f t="shared" si="114"/>
        <v>450</v>
      </c>
      <c r="B513" s="473" t="s">
        <v>7</v>
      </c>
      <c r="C513" s="398"/>
      <c r="D513" s="523" t="s">
        <v>433</v>
      </c>
      <c r="E513" s="65">
        <f t="shared" si="103"/>
        <v>0</v>
      </c>
      <c r="F513" s="65">
        <f t="shared" si="104"/>
        <v>0</v>
      </c>
      <c r="G513" s="65">
        <f t="shared" si="105"/>
        <v>0</v>
      </c>
      <c r="H513" s="65">
        <f t="shared" si="106"/>
        <v>0</v>
      </c>
      <c r="I513" s="65">
        <f t="shared" si="107"/>
        <v>0</v>
      </c>
      <c r="J513" s="474" t="s">
        <v>26</v>
      </c>
      <c r="K513" s="377">
        <v>0.69</v>
      </c>
      <c r="L513" s="378"/>
      <c r="M513" s="539" t="s">
        <v>146</v>
      </c>
    </row>
    <row r="514" spans="1:13" s="2" customFormat="1" ht="15" customHeight="1" outlineLevel="1" x14ac:dyDescent="0.25">
      <c r="A514" s="313">
        <f t="shared" si="114"/>
        <v>451</v>
      </c>
      <c r="B514" s="473" t="s">
        <v>7</v>
      </c>
      <c r="C514" s="400"/>
      <c r="D514" s="324" t="s">
        <v>577</v>
      </c>
      <c r="E514" s="65">
        <f t="shared" si="103"/>
        <v>0</v>
      </c>
      <c r="F514" s="48">
        <f t="shared" si="104"/>
        <v>0</v>
      </c>
      <c r="G514" s="48">
        <f t="shared" si="105"/>
        <v>0</v>
      </c>
      <c r="H514" s="48">
        <f t="shared" si="106"/>
        <v>0</v>
      </c>
      <c r="I514" s="48">
        <f t="shared" si="107"/>
        <v>0</v>
      </c>
      <c r="J514" s="474" t="s">
        <v>26</v>
      </c>
      <c r="K514" s="318">
        <v>0.62</v>
      </c>
      <c r="L514" s="319"/>
      <c r="M514" s="322" t="s">
        <v>146</v>
      </c>
    </row>
    <row r="515" spans="1:13" s="2" customFormat="1" ht="15" customHeight="1" outlineLevel="1" x14ac:dyDescent="0.25">
      <c r="A515" s="313">
        <f t="shared" si="114"/>
        <v>452</v>
      </c>
      <c r="B515" s="473" t="s">
        <v>7</v>
      </c>
      <c r="C515" s="400"/>
      <c r="D515" s="324" t="s">
        <v>434</v>
      </c>
      <c r="E515" s="65">
        <f t="shared" si="103"/>
        <v>0</v>
      </c>
      <c r="F515" s="48">
        <f t="shared" si="104"/>
        <v>0</v>
      </c>
      <c r="G515" s="48">
        <f t="shared" si="105"/>
        <v>0</v>
      </c>
      <c r="H515" s="48">
        <f t="shared" si="106"/>
        <v>0</v>
      </c>
      <c r="I515" s="48">
        <f t="shared" si="107"/>
        <v>0</v>
      </c>
      <c r="J515" s="20" t="s">
        <v>26</v>
      </c>
      <c r="K515" s="318">
        <v>0.57999999999999996</v>
      </c>
      <c r="L515" s="319"/>
      <c r="M515" s="322"/>
    </row>
    <row r="516" spans="1:13" s="2" customFormat="1" ht="14.25" customHeight="1" x14ac:dyDescent="0.25">
      <c r="A516" s="313">
        <f t="shared" si="114"/>
        <v>453</v>
      </c>
      <c r="B516" s="473" t="s">
        <v>7</v>
      </c>
      <c r="C516" s="400" t="s">
        <v>50</v>
      </c>
      <c r="D516" s="324" t="s">
        <v>435</v>
      </c>
      <c r="E516" s="65">
        <f t="shared" si="103"/>
        <v>0</v>
      </c>
      <c r="F516" s="48">
        <f t="shared" si="104"/>
        <v>0</v>
      </c>
      <c r="G516" s="48">
        <f t="shared" si="105"/>
        <v>0</v>
      </c>
      <c r="H516" s="48">
        <f t="shared" si="106"/>
        <v>0</v>
      </c>
      <c r="I516" s="48">
        <f t="shared" si="107"/>
        <v>0</v>
      </c>
      <c r="J516" s="20" t="s">
        <v>26</v>
      </c>
      <c r="K516" s="318">
        <v>0.57999999999999996</v>
      </c>
      <c r="L516" s="319"/>
      <c r="M516" s="322"/>
    </row>
    <row r="517" spans="1:13" s="2" customFormat="1" ht="14.25" customHeight="1" x14ac:dyDescent="0.25">
      <c r="A517" s="313">
        <f t="shared" si="114"/>
        <v>454</v>
      </c>
      <c r="B517" s="473" t="s">
        <v>7</v>
      </c>
      <c r="C517" s="400" t="s">
        <v>50</v>
      </c>
      <c r="D517" s="324" t="s">
        <v>436</v>
      </c>
      <c r="E517" s="65">
        <f t="shared" si="103"/>
        <v>0</v>
      </c>
      <c r="F517" s="48">
        <f t="shared" si="104"/>
        <v>0</v>
      </c>
      <c r="G517" s="48">
        <f t="shared" si="105"/>
        <v>0</v>
      </c>
      <c r="H517" s="48">
        <f t="shared" si="106"/>
        <v>0</v>
      </c>
      <c r="I517" s="48">
        <f t="shared" si="107"/>
        <v>0</v>
      </c>
      <c r="J517" s="20" t="s">
        <v>26</v>
      </c>
      <c r="K517" s="318">
        <v>0.72</v>
      </c>
      <c r="L517" s="319"/>
      <c r="M517" s="322" t="s">
        <v>146</v>
      </c>
    </row>
    <row r="518" spans="1:13" s="2" customFormat="1" ht="15.75" customHeight="1" outlineLevel="1" x14ac:dyDescent="0.25">
      <c r="A518" s="313">
        <f t="shared" si="114"/>
        <v>455</v>
      </c>
      <c r="B518" s="473" t="s">
        <v>7</v>
      </c>
      <c r="C518" s="400"/>
      <c r="D518" s="324" t="s">
        <v>578</v>
      </c>
      <c r="E518" s="65">
        <f t="shared" si="103"/>
        <v>0</v>
      </c>
      <c r="F518" s="48">
        <f t="shared" si="104"/>
        <v>0</v>
      </c>
      <c r="G518" s="48">
        <f t="shared" si="105"/>
        <v>0</v>
      </c>
      <c r="H518" s="48">
        <f t="shared" si="106"/>
        <v>0</v>
      </c>
      <c r="I518" s="48">
        <f t="shared" si="107"/>
        <v>0</v>
      </c>
      <c r="J518" s="20" t="s">
        <v>26</v>
      </c>
      <c r="K518" s="318">
        <v>0.72</v>
      </c>
      <c r="L518" s="319"/>
      <c r="M518" s="322" t="s">
        <v>146</v>
      </c>
    </row>
    <row r="519" spans="1:13" s="2" customFormat="1" ht="15.75" customHeight="1" outlineLevel="1" x14ac:dyDescent="0.25">
      <c r="A519" s="313">
        <f t="shared" si="114"/>
        <v>456</v>
      </c>
      <c r="B519" s="38" t="s">
        <v>42</v>
      </c>
      <c r="C519" s="400" t="s">
        <v>50</v>
      </c>
      <c r="D519" s="530" t="s">
        <v>391</v>
      </c>
      <c r="E519" s="65">
        <f t="shared" si="103"/>
        <v>0</v>
      </c>
      <c r="F519" s="48">
        <f t="shared" si="104"/>
        <v>0</v>
      </c>
      <c r="G519" s="48">
        <f t="shared" si="105"/>
        <v>0</v>
      </c>
      <c r="H519" s="48">
        <f t="shared" si="106"/>
        <v>0</v>
      </c>
      <c r="I519" s="48">
        <f t="shared" si="107"/>
        <v>0</v>
      </c>
      <c r="J519" s="20" t="s">
        <v>26</v>
      </c>
      <c r="K519" s="318">
        <v>2.35</v>
      </c>
      <c r="L519" s="319"/>
      <c r="M519" s="320"/>
    </row>
    <row r="520" spans="1:13" s="8" customFormat="1" ht="15.75" customHeight="1" outlineLevel="1" x14ac:dyDescent="0.25">
      <c r="A520" s="313">
        <f t="shared" si="114"/>
        <v>457</v>
      </c>
      <c r="B520" s="473" t="s">
        <v>7</v>
      </c>
      <c r="C520" s="400"/>
      <c r="D520" s="530" t="s">
        <v>581</v>
      </c>
      <c r="E520" s="65">
        <f t="shared" si="103"/>
        <v>0</v>
      </c>
      <c r="F520" s="48">
        <f t="shared" si="104"/>
        <v>0</v>
      </c>
      <c r="G520" s="48">
        <f t="shared" si="105"/>
        <v>0</v>
      </c>
      <c r="H520" s="48">
        <f t="shared" si="106"/>
        <v>0</v>
      </c>
      <c r="I520" s="48">
        <f t="shared" si="107"/>
        <v>0</v>
      </c>
      <c r="J520" s="20" t="s">
        <v>26</v>
      </c>
      <c r="K520" s="318">
        <v>0.8</v>
      </c>
      <c r="L520" s="319"/>
      <c r="M520" s="322" t="s">
        <v>146</v>
      </c>
    </row>
    <row r="521" spans="1:13" ht="24" customHeight="1" outlineLevel="1" x14ac:dyDescent="0.25">
      <c r="A521" s="313">
        <f t="shared" si="114"/>
        <v>458</v>
      </c>
      <c r="B521" s="38" t="s">
        <v>42</v>
      </c>
      <c r="C521" s="400" t="s">
        <v>50</v>
      </c>
      <c r="D521" s="530" t="s">
        <v>427</v>
      </c>
      <c r="E521" s="65">
        <f t="shared" si="103"/>
        <v>0</v>
      </c>
      <c r="F521" s="48">
        <f t="shared" si="104"/>
        <v>0</v>
      </c>
      <c r="G521" s="48">
        <f t="shared" si="105"/>
        <v>0</v>
      </c>
      <c r="H521" s="48">
        <f t="shared" si="106"/>
        <v>0</v>
      </c>
      <c r="I521" s="48">
        <f t="shared" si="107"/>
        <v>0</v>
      </c>
      <c r="J521" s="20" t="s">
        <v>26</v>
      </c>
      <c r="K521" s="318">
        <v>2.0499999999999998</v>
      </c>
      <c r="L521" s="585"/>
      <c r="M521" s="587"/>
    </row>
    <row r="522" spans="1:13" ht="21" customHeight="1" outlineLevel="1" x14ac:dyDescent="0.25">
      <c r="A522" s="313">
        <f t="shared" si="114"/>
        <v>459</v>
      </c>
      <c r="B522" s="38" t="s">
        <v>42</v>
      </c>
      <c r="C522" s="400" t="s">
        <v>50</v>
      </c>
      <c r="D522" s="530" t="s">
        <v>645</v>
      </c>
      <c r="E522" s="65">
        <f t="shared" si="103"/>
        <v>0</v>
      </c>
      <c r="F522" s="48">
        <f t="shared" si="104"/>
        <v>0</v>
      </c>
      <c r="G522" s="48">
        <f t="shared" si="105"/>
        <v>0</v>
      </c>
      <c r="H522" s="48">
        <f t="shared" si="106"/>
        <v>0</v>
      </c>
      <c r="I522" s="48">
        <f t="shared" si="107"/>
        <v>0</v>
      </c>
      <c r="J522" s="540" t="s">
        <v>285</v>
      </c>
      <c r="K522" s="318">
        <v>2.0499999999999998</v>
      </c>
      <c r="L522" s="585"/>
      <c r="M522" s="587"/>
    </row>
    <row r="523" spans="1:13" ht="15.75" customHeight="1" outlineLevel="1" x14ac:dyDescent="0.25">
      <c r="A523" s="313">
        <f t="shared" si="114"/>
        <v>460</v>
      </c>
      <c r="B523" s="473" t="s">
        <v>7</v>
      </c>
      <c r="C523" s="400"/>
      <c r="D523" s="529" t="s">
        <v>224</v>
      </c>
      <c r="E523" s="65">
        <f t="shared" si="103"/>
        <v>0</v>
      </c>
      <c r="F523" s="48">
        <f t="shared" si="104"/>
        <v>0</v>
      </c>
      <c r="G523" s="48">
        <f t="shared" si="105"/>
        <v>0</v>
      </c>
      <c r="H523" s="48">
        <f t="shared" si="106"/>
        <v>0</v>
      </c>
      <c r="I523" s="48">
        <f t="shared" si="107"/>
        <v>0</v>
      </c>
      <c r="J523" s="317" t="s">
        <v>26</v>
      </c>
      <c r="K523" s="318">
        <v>1.87</v>
      </c>
      <c r="L523" s="319"/>
      <c r="M523" s="322" t="s">
        <v>146</v>
      </c>
    </row>
    <row r="524" spans="1:13" ht="25.5" customHeight="1" outlineLevel="1" x14ac:dyDescent="0.25">
      <c r="A524" s="536">
        <f t="shared" si="114"/>
        <v>461</v>
      </c>
      <c r="B524" s="473" t="s">
        <v>7</v>
      </c>
      <c r="C524" s="400"/>
      <c r="D524" s="578" t="s">
        <v>319</v>
      </c>
      <c r="E524" s="65">
        <f t="shared" si="103"/>
        <v>0</v>
      </c>
      <c r="F524" s="48">
        <f t="shared" si="104"/>
        <v>0</v>
      </c>
      <c r="G524" s="48">
        <f t="shared" si="105"/>
        <v>0</v>
      </c>
      <c r="H524" s="48">
        <f t="shared" si="106"/>
        <v>0</v>
      </c>
      <c r="I524" s="48">
        <f t="shared" si="107"/>
        <v>0</v>
      </c>
      <c r="J524" s="540" t="s">
        <v>285</v>
      </c>
      <c r="K524" s="377">
        <v>1.1599999999999999</v>
      </c>
      <c r="L524" s="378"/>
      <c r="M524" s="598" t="s">
        <v>146</v>
      </c>
    </row>
    <row r="525" spans="1:13" ht="15" customHeight="1" outlineLevel="1" x14ac:dyDescent="0.25">
      <c r="A525" s="536">
        <f t="shared" si="114"/>
        <v>462</v>
      </c>
      <c r="B525" s="473" t="s">
        <v>7</v>
      </c>
      <c r="C525" s="400"/>
      <c r="D525" s="529" t="s">
        <v>582</v>
      </c>
      <c r="E525" s="65">
        <f t="shared" si="103"/>
        <v>0</v>
      </c>
      <c r="F525" s="48">
        <f t="shared" si="104"/>
        <v>0</v>
      </c>
      <c r="G525" s="48">
        <f t="shared" si="105"/>
        <v>0</v>
      </c>
      <c r="H525" s="48">
        <f t="shared" si="106"/>
        <v>0</v>
      </c>
      <c r="I525" s="48">
        <f t="shared" si="107"/>
        <v>0</v>
      </c>
      <c r="J525" s="317" t="s">
        <v>26</v>
      </c>
      <c r="K525" s="318">
        <v>0.85</v>
      </c>
      <c r="L525" s="319"/>
      <c r="M525" s="598" t="s">
        <v>146</v>
      </c>
    </row>
    <row r="526" spans="1:13" ht="14.25" customHeight="1" outlineLevel="1" x14ac:dyDescent="0.25">
      <c r="A526" s="536">
        <f t="shared" si="114"/>
        <v>463</v>
      </c>
      <c r="B526" s="473" t="s">
        <v>7</v>
      </c>
      <c r="C526" s="400"/>
      <c r="D526" s="578" t="s">
        <v>583</v>
      </c>
      <c r="E526" s="65">
        <f t="shared" si="103"/>
        <v>0</v>
      </c>
      <c r="F526" s="48">
        <f t="shared" si="104"/>
        <v>0</v>
      </c>
      <c r="G526" s="48">
        <f t="shared" si="105"/>
        <v>0</v>
      </c>
      <c r="H526" s="48">
        <f t="shared" si="106"/>
        <v>0</v>
      </c>
      <c r="I526" s="48">
        <f t="shared" si="107"/>
        <v>0</v>
      </c>
      <c r="J526" s="317" t="s">
        <v>26</v>
      </c>
      <c r="K526" s="318">
        <v>1.1200000000000001</v>
      </c>
      <c r="L526" s="319"/>
      <c r="M526" s="598" t="s">
        <v>146</v>
      </c>
    </row>
    <row r="527" spans="1:13" ht="27.75" customHeight="1" outlineLevel="1" x14ac:dyDescent="0.2">
      <c r="A527" s="536">
        <f t="shared" si="114"/>
        <v>464</v>
      </c>
      <c r="B527" s="473" t="s">
        <v>7</v>
      </c>
      <c r="C527" s="537" t="s">
        <v>50</v>
      </c>
      <c r="D527" s="578" t="s">
        <v>320</v>
      </c>
      <c r="E527" s="65">
        <f t="shared" si="103"/>
        <v>0</v>
      </c>
      <c r="F527" s="48">
        <f>ROUND(K527*0.83,6)*L527</f>
        <v>0</v>
      </c>
      <c r="G527" s="48">
        <f t="shared" si="105"/>
        <v>0</v>
      </c>
      <c r="H527" s="48">
        <f t="shared" si="106"/>
        <v>0</v>
      </c>
      <c r="I527" s="48">
        <f t="shared" si="107"/>
        <v>0</v>
      </c>
      <c r="J527" s="540" t="s">
        <v>285</v>
      </c>
      <c r="K527" s="377">
        <v>1</v>
      </c>
      <c r="L527" s="378"/>
      <c r="M527" s="599" t="s">
        <v>146</v>
      </c>
    </row>
    <row r="528" spans="1:13" ht="14.25" customHeight="1" x14ac:dyDescent="0.25">
      <c r="A528" s="313">
        <f t="shared" si="114"/>
        <v>465</v>
      </c>
      <c r="B528" s="473" t="s">
        <v>7</v>
      </c>
      <c r="C528" s="398" t="s">
        <v>50</v>
      </c>
      <c r="D528" s="578" t="s">
        <v>572</v>
      </c>
      <c r="E528" s="65">
        <f t="shared" si="103"/>
        <v>0</v>
      </c>
      <c r="F528" s="48">
        <f>ROUND(K528*0.83,6)*L528</f>
        <v>0</v>
      </c>
      <c r="G528" s="48">
        <f t="shared" si="105"/>
        <v>0</v>
      </c>
      <c r="H528" s="48">
        <f t="shared" si="106"/>
        <v>0</v>
      </c>
      <c r="I528" s="48">
        <f t="shared" si="107"/>
        <v>0</v>
      </c>
      <c r="J528" s="317" t="s">
        <v>26</v>
      </c>
      <c r="K528" s="377">
        <v>0.74</v>
      </c>
      <c r="L528" s="378"/>
      <c r="M528" s="600" t="s">
        <v>146</v>
      </c>
    </row>
    <row r="529" spans="1:13" ht="31.5" customHeight="1" x14ac:dyDescent="0.25">
      <c r="A529" s="536">
        <f t="shared" si="114"/>
        <v>466</v>
      </c>
      <c r="B529" s="473" t="s">
        <v>7</v>
      </c>
      <c r="C529" s="398" t="s">
        <v>49</v>
      </c>
      <c r="D529" s="578" t="s">
        <v>321</v>
      </c>
      <c r="E529" s="65">
        <f t="shared" si="103"/>
        <v>0</v>
      </c>
      <c r="F529" s="48">
        <f>ROUND(K529*0.83,6)*L529</f>
        <v>0</v>
      </c>
      <c r="G529" s="48">
        <f t="shared" si="105"/>
        <v>0</v>
      </c>
      <c r="H529" s="48">
        <f t="shared" si="106"/>
        <v>0</v>
      </c>
      <c r="I529" s="48">
        <f t="shared" si="107"/>
        <v>0</v>
      </c>
      <c r="J529" s="540" t="s">
        <v>285</v>
      </c>
      <c r="K529" s="377">
        <v>1.2</v>
      </c>
      <c r="L529" s="378"/>
      <c r="M529" s="599" t="s">
        <v>146</v>
      </c>
    </row>
    <row r="530" spans="1:13" ht="14.25" customHeight="1" x14ac:dyDescent="0.25">
      <c r="A530" s="313">
        <f t="shared" si="114"/>
        <v>467</v>
      </c>
      <c r="B530" s="473" t="s">
        <v>7</v>
      </c>
      <c r="C530" s="398" t="s">
        <v>49</v>
      </c>
      <c r="D530" s="578" t="s">
        <v>573</v>
      </c>
      <c r="E530" s="65">
        <f t="shared" si="103"/>
        <v>0</v>
      </c>
      <c r="F530" s="48">
        <f>ROUND(K530*0.83,6)*L530</f>
        <v>0</v>
      </c>
      <c r="G530" s="48">
        <f>ROUND(K530*0.85,6)*L530</f>
        <v>0</v>
      </c>
      <c r="H530" s="48">
        <f>ROUND(K530*0.9,6)*L530</f>
        <v>0</v>
      </c>
      <c r="I530" s="48">
        <f>K530*L530</f>
        <v>0</v>
      </c>
      <c r="J530" s="474" t="s">
        <v>26</v>
      </c>
      <c r="K530" s="377">
        <v>0.7</v>
      </c>
      <c r="L530" s="378"/>
      <c r="M530" s="601"/>
    </row>
    <row r="531" spans="1:13" ht="14.25" customHeight="1" x14ac:dyDescent="0.25">
      <c r="A531" s="313">
        <f t="shared" si="114"/>
        <v>468</v>
      </c>
      <c r="B531" s="473" t="s">
        <v>7</v>
      </c>
      <c r="C531" s="398" t="s">
        <v>50</v>
      </c>
      <c r="D531" s="602" t="s">
        <v>227</v>
      </c>
      <c r="E531" s="65">
        <f t="shared" si="103"/>
        <v>0</v>
      </c>
      <c r="F531" s="48">
        <f t="shared" ref="F531:F533" si="115">ROUND(K531*0.83,6)*L531</f>
        <v>0</v>
      </c>
      <c r="G531" s="48">
        <f t="shared" ref="G531:G533" si="116">ROUND(K531*0.85,6)*L531</f>
        <v>0</v>
      </c>
      <c r="H531" s="48">
        <f t="shared" ref="H531:H533" si="117">ROUND(K531*0.9,6)*L531</f>
        <v>0</v>
      </c>
      <c r="I531" s="48">
        <f t="shared" ref="I531:I533" si="118">K531*L531</f>
        <v>0</v>
      </c>
      <c r="J531" s="474" t="s">
        <v>26</v>
      </c>
      <c r="K531" s="377">
        <v>0.81</v>
      </c>
      <c r="L531" s="378"/>
      <c r="M531" s="593" t="s">
        <v>146</v>
      </c>
    </row>
    <row r="532" spans="1:13" ht="14.25" customHeight="1" x14ac:dyDescent="0.25">
      <c r="A532" s="313">
        <f t="shared" si="114"/>
        <v>469</v>
      </c>
      <c r="B532" s="473" t="s">
        <v>7</v>
      </c>
      <c r="C532" s="398"/>
      <c r="D532" s="602" t="s">
        <v>229</v>
      </c>
      <c r="E532" s="65">
        <f t="shared" si="103"/>
        <v>0</v>
      </c>
      <c r="F532" s="48">
        <f t="shared" si="115"/>
        <v>0</v>
      </c>
      <c r="G532" s="48">
        <f t="shared" si="116"/>
        <v>0</v>
      </c>
      <c r="H532" s="48">
        <f t="shared" si="117"/>
        <v>0</v>
      </c>
      <c r="I532" s="48">
        <f t="shared" si="118"/>
        <v>0</v>
      </c>
      <c r="J532" s="474" t="s">
        <v>26</v>
      </c>
      <c r="K532" s="377">
        <v>0.49</v>
      </c>
      <c r="L532" s="378"/>
      <c r="M532" s="593" t="s">
        <v>146</v>
      </c>
    </row>
    <row r="533" spans="1:13" ht="14.25" customHeight="1" outlineLevel="1" x14ac:dyDescent="0.25">
      <c r="A533" s="313">
        <f t="shared" si="114"/>
        <v>470</v>
      </c>
      <c r="B533" s="473" t="s">
        <v>7</v>
      </c>
      <c r="C533" s="398"/>
      <c r="D533" s="602" t="s">
        <v>445</v>
      </c>
      <c r="E533" s="65">
        <f t="shared" si="103"/>
        <v>0</v>
      </c>
      <c r="F533" s="48">
        <f t="shared" si="115"/>
        <v>0</v>
      </c>
      <c r="G533" s="48">
        <f t="shared" si="116"/>
        <v>0</v>
      </c>
      <c r="H533" s="48">
        <f t="shared" si="117"/>
        <v>0</v>
      </c>
      <c r="I533" s="48">
        <f t="shared" si="118"/>
        <v>0</v>
      </c>
      <c r="J533" s="474" t="s">
        <v>26</v>
      </c>
      <c r="K533" s="377">
        <v>1.02</v>
      </c>
      <c r="L533" s="378"/>
      <c r="M533" s="593" t="s">
        <v>146</v>
      </c>
    </row>
    <row r="534" spans="1:13" ht="14.25" customHeight="1" outlineLevel="1" x14ac:dyDescent="0.25">
      <c r="A534" s="313">
        <f t="shared" si="114"/>
        <v>471</v>
      </c>
      <c r="B534" s="38" t="s">
        <v>42</v>
      </c>
      <c r="C534" s="400"/>
      <c r="D534" s="39" t="s">
        <v>4</v>
      </c>
      <c r="E534" s="65">
        <f t="shared" si="103"/>
        <v>0</v>
      </c>
      <c r="F534" s="48">
        <f t="shared" si="104"/>
        <v>0</v>
      </c>
      <c r="G534" s="48">
        <f t="shared" si="105"/>
        <v>0</v>
      </c>
      <c r="H534" s="48">
        <f t="shared" si="106"/>
        <v>0</v>
      </c>
      <c r="I534" s="48">
        <f t="shared" si="107"/>
        <v>0</v>
      </c>
      <c r="J534" s="317" t="s">
        <v>26</v>
      </c>
      <c r="K534" s="318">
        <v>1.17</v>
      </c>
      <c r="L534" s="319"/>
      <c r="M534" s="320"/>
    </row>
    <row r="535" spans="1:13" ht="14.25" customHeight="1" outlineLevel="1" x14ac:dyDescent="0.25">
      <c r="A535" s="313">
        <f t="shared" si="114"/>
        <v>472</v>
      </c>
      <c r="B535" s="473" t="s">
        <v>7</v>
      </c>
      <c r="C535" s="400"/>
      <c r="D535" s="39" t="s">
        <v>231</v>
      </c>
      <c r="E535" s="65">
        <f t="shared" si="103"/>
        <v>0</v>
      </c>
      <c r="F535" s="48">
        <f t="shared" si="104"/>
        <v>0</v>
      </c>
      <c r="G535" s="48">
        <f t="shared" si="105"/>
        <v>0</v>
      </c>
      <c r="H535" s="48">
        <f t="shared" si="106"/>
        <v>0</v>
      </c>
      <c r="I535" s="48">
        <f t="shared" si="107"/>
        <v>0</v>
      </c>
      <c r="J535" s="317" t="s">
        <v>26</v>
      </c>
      <c r="K535" s="318">
        <v>0.71</v>
      </c>
      <c r="L535" s="319"/>
      <c r="M535" s="322" t="s">
        <v>146</v>
      </c>
    </row>
    <row r="536" spans="1:13" ht="14.25" customHeight="1" outlineLevel="1" x14ac:dyDescent="0.2">
      <c r="A536" s="313">
        <f t="shared" si="114"/>
        <v>473</v>
      </c>
      <c r="B536" s="38" t="s">
        <v>42</v>
      </c>
      <c r="C536" s="579" t="s">
        <v>44</v>
      </c>
      <c r="D536" s="603" t="s">
        <v>6</v>
      </c>
      <c r="E536" s="65">
        <f t="shared" si="103"/>
        <v>0</v>
      </c>
      <c r="F536" s="48">
        <f t="shared" si="104"/>
        <v>0</v>
      </c>
      <c r="G536" s="48">
        <f t="shared" si="105"/>
        <v>0</v>
      </c>
      <c r="H536" s="48">
        <f t="shared" si="106"/>
        <v>0</v>
      </c>
      <c r="I536" s="48">
        <f t="shared" si="107"/>
        <v>0</v>
      </c>
      <c r="J536" s="20" t="s">
        <v>26</v>
      </c>
      <c r="K536" s="318">
        <v>1.64</v>
      </c>
      <c r="L536" s="585"/>
      <c r="M536" s="586"/>
    </row>
    <row r="537" spans="1:13" ht="14.25" customHeight="1" outlineLevel="1" x14ac:dyDescent="0.25">
      <c r="A537" s="313">
        <f t="shared" si="114"/>
        <v>474</v>
      </c>
      <c r="B537" s="38" t="s">
        <v>42</v>
      </c>
      <c r="C537" s="604" t="s">
        <v>50</v>
      </c>
      <c r="D537" s="39" t="s">
        <v>5</v>
      </c>
      <c r="E537" s="65">
        <f t="shared" si="103"/>
        <v>0</v>
      </c>
      <c r="F537" s="48">
        <f t="shared" si="104"/>
        <v>0</v>
      </c>
      <c r="G537" s="48">
        <f t="shared" si="105"/>
        <v>0</v>
      </c>
      <c r="H537" s="48">
        <f t="shared" si="106"/>
        <v>0</v>
      </c>
      <c r="I537" s="48">
        <f t="shared" si="107"/>
        <v>0</v>
      </c>
      <c r="J537" s="20" t="s">
        <v>26</v>
      </c>
      <c r="K537" s="318">
        <v>1.89</v>
      </c>
      <c r="L537" s="585"/>
      <c r="M537" s="586"/>
    </row>
    <row r="538" spans="1:13" ht="15.75" customHeight="1" outlineLevel="1" x14ac:dyDescent="0.25">
      <c r="A538" s="313">
        <f t="shared" si="114"/>
        <v>475</v>
      </c>
      <c r="B538" s="473" t="s">
        <v>7</v>
      </c>
      <c r="C538" s="399" t="s">
        <v>49</v>
      </c>
      <c r="D538" s="588" t="s">
        <v>233</v>
      </c>
      <c r="E538" s="65">
        <f t="shared" si="103"/>
        <v>0</v>
      </c>
      <c r="F538" s="48">
        <f>ROUND(K538*0.83,6)*L538</f>
        <v>0</v>
      </c>
      <c r="G538" s="48">
        <f>ROUND(K538*0.85,6)*L538</f>
        <v>0</v>
      </c>
      <c r="H538" s="48">
        <f>ROUND(K538*0.9,6)*L538</f>
        <v>0</v>
      </c>
      <c r="I538" s="48">
        <f>K538*L538</f>
        <v>0</v>
      </c>
      <c r="J538" s="20" t="s">
        <v>26</v>
      </c>
      <c r="K538" s="605">
        <v>0.73</v>
      </c>
      <c r="L538" s="319"/>
      <c r="M538" s="555"/>
    </row>
    <row r="539" spans="1:13" ht="15.75" customHeight="1" outlineLevel="1" x14ac:dyDescent="0.25">
      <c r="A539" s="313">
        <f t="shared" si="114"/>
        <v>476</v>
      </c>
      <c r="B539" s="473" t="s">
        <v>7</v>
      </c>
      <c r="C539" s="398"/>
      <c r="D539" s="588" t="s">
        <v>234</v>
      </c>
      <c r="E539" s="65">
        <f t="shared" si="103"/>
        <v>0</v>
      </c>
      <c r="F539" s="48">
        <f>ROUND(K539*0.83,6)*L539</f>
        <v>0</v>
      </c>
      <c r="G539" s="48">
        <f>ROUND(K539*0.85,6)*L539</f>
        <v>0</v>
      </c>
      <c r="H539" s="48">
        <f>ROUND(K539*0.9,6)*L539</f>
        <v>0</v>
      </c>
      <c r="I539" s="48">
        <f>K539*L539</f>
        <v>0</v>
      </c>
      <c r="J539" s="20" t="s">
        <v>26</v>
      </c>
      <c r="K539" s="605">
        <v>1.1599999999999999</v>
      </c>
      <c r="L539" s="378"/>
      <c r="M539" s="379" t="s">
        <v>146</v>
      </c>
    </row>
    <row r="540" spans="1:13" ht="15.75" customHeight="1" outlineLevel="1" x14ac:dyDescent="0.25">
      <c r="A540" s="313">
        <f t="shared" si="114"/>
        <v>477</v>
      </c>
      <c r="B540" s="323" t="s">
        <v>42</v>
      </c>
      <c r="C540" s="400" t="s">
        <v>56</v>
      </c>
      <c r="D540" s="316" t="s">
        <v>286</v>
      </c>
      <c r="E540" s="48">
        <f t="shared" si="103"/>
        <v>0</v>
      </c>
      <c r="F540" s="65">
        <f>ROUND(K540*0.83,6)*L540</f>
        <v>0</v>
      </c>
      <c r="G540" s="65">
        <f>ROUND(K540*0.85,6)*L540</f>
        <v>0</v>
      </c>
      <c r="H540" s="65">
        <f>ROUND(K540*0.9,6)*L540</f>
        <v>0</v>
      </c>
      <c r="I540" s="65">
        <f>K540*L540</f>
        <v>0</v>
      </c>
      <c r="J540" s="474" t="s">
        <v>26</v>
      </c>
      <c r="K540" s="605">
        <v>0.84</v>
      </c>
      <c r="L540" s="378"/>
      <c r="M540" s="525"/>
    </row>
    <row r="541" spans="1:13" ht="15.75" customHeight="1" outlineLevel="1" x14ac:dyDescent="0.25">
      <c r="A541" s="313">
        <f t="shared" si="114"/>
        <v>478</v>
      </c>
      <c r="B541" s="323" t="s">
        <v>42</v>
      </c>
      <c r="C541" s="400" t="s">
        <v>56</v>
      </c>
      <c r="D541" s="316" t="s">
        <v>125</v>
      </c>
      <c r="E541" s="65">
        <f t="shared" si="103"/>
        <v>0</v>
      </c>
      <c r="F541" s="65">
        <f>ROUND(K541*0.83,6)*L541</f>
        <v>0</v>
      </c>
      <c r="G541" s="65">
        <f>ROUND(K541*0.85,6)*L541</f>
        <v>0</v>
      </c>
      <c r="H541" s="65">
        <f>ROUND(K541*0.9,6)*L541</f>
        <v>0</v>
      </c>
      <c r="I541" s="65">
        <f>K541*L541</f>
        <v>0</v>
      </c>
      <c r="J541" s="474" t="s">
        <v>26</v>
      </c>
      <c r="K541" s="377">
        <v>0.95</v>
      </c>
      <c r="L541" s="378"/>
      <c r="M541" s="525"/>
    </row>
    <row r="542" spans="1:13" ht="15" customHeight="1" outlineLevel="1" x14ac:dyDescent="0.25">
      <c r="A542" s="313">
        <f t="shared" si="114"/>
        <v>479</v>
      </c>
      <c r="B542" s="38" t="s">
        <v>42</v>
      </c>
      <c r="C542" s="400" t="s">
        <v>268</v>
      </c>
      <c r="D542" s="39" t="s">
        <v>236</v>
      </c>
      <c r="E542" s="65">
        <f t="shared" si="103"/>
        <v>0</v>
      </c>
      <c r="F542" s="48">
        <f t="shared" si="104"/>
        <v>0</v>
      </c>
      <c r="G542" s="48">
        <f t="shared" si="105"/>
        <v>0</v>
      </c>
      <c r="H542" s="48">
        <f t="shared" si="106"/>
        <v>0</v>
      </c>
      <c r="I542" s="48">
        <f t="shared" si="107"/>
        <v>0</v>
      </c>
      <c r="J542" s="20" t="s">
        <v>26</v>
      </c>
      <c r="K542" s="318">
        <v>1.84</v>
      </c>
      <c r="L542" s="319"/>
      <c r="M542" s="320"/>
    </row>
    <row r="543" spans="1:13" ht="14.25" customHeight="1" outlineLevel="1" thickBot="1" x14ac:dyDescent="0.3">
      <c r="A543" s="313">
        <f t="shared" si="114"/>
        <v>480</v>
      </c>
      <c r="B543" s="473" t="s">
        <v>7</v>
      </c>
      <c r="C543" s="400" t="s">
        <v>268</v>
      </c>
      <c r="D543" s="39" t="s">
        <v>455</v>
      </c>
      <c r="E543" s="65">
        <f t="shared" si="103"/>
        <v>0</v>
      </c>
      <c r="F543" s="48">
        <f t="shared" si="104"/>
        <v>0</v>
      </c>
      <c r="G543" s="48">
        <f t="shared" si="105"/>
        <v>0</v>
      </c>
      <c r="H543" s="48">
        <f t="shared" si="106"/>
        <v>0</v>
      </c>
      <c r="I543" s="48">
        <f t="shared" si="107"/>
        <v>0</v>
      </c>
      <c r="J543" s="20" t="s">
        <v>26</v>
      </c>
      <c r="K543" s="605">
        <v>0.89</v>
      </c>
      <c r="L543" s="378"/>
      <c r="M543" s="379" t="s">
        <v>146</v>
      </c>
    </row>
    <row r="544" spans="1:13" ht="14.25" customHeight="1" outlineLevel="1" thickBot="1" x14ac:dyDescent="0.25">
      <c r="A544" s="28"/>
      <c r="B544" s="37"/>
      <c r="C544" s="404"/>
      <c r="D544" s="29" t="s">
        <v>38</v>
      </c>
      <c r="E544" s="148"/>
      <c r="F544" s="63"/>
      <c r="G544" s="63"/>
      <c r="H544" s="63"/>
      <c r="I544" s="63"/>
      <c r="J544" s="30"/>
      <c r="K544" s="31"/>
      <c r="L544" s="85"/>
      <c r="M544" s="97"/>
    </row>
    <row r="545" spans="1:13" ht="14.25" customHeight="1" outlineLevel="1" x14ac:dyDescent="0.25">
      <c r="A545" s="167">
        <f>A543+1</f>
        <v>481</v>
      </c>
      <c r="B545" s="221" t="s">
        <v>7</v>
      </c>
      <c r="C545" s="396" t="s">
        <v>50</v>
      </c>
      <c r="D545" s="222" t="s">
        <v>241</v>
      </c>
      <c r="E545" s="162">
        <f t="shared" ref="E545:E618" si="119">ROUND(K545*0.8,6)*L545</f>
        <v>0</v>
      </c>
      <c r="F545" s="335">
        <f t="shared" si="104"/>
        <v>0</v>
      </c>
      <c r="G545" s="184">
        <f t="shared" si="105"/>
        <v>0</v>
      </c>
      <c r="H545" s="184">
        <f t="shared" si="106"/>
        <v>0</v>
      </c>
      <c r="I545" s="184">
        <f t="shared" si="107"/>
        <v>0</v>
      </c>
      <c r="J545" s="234" t="s">
        <v>26</v>
      </c>
      <c r="K545" s="165">
        <v>0.94</v>
      </c>
      <c r="L545" s="166"/>
      <c r="M545" s="173"/>
    </row>
    <row r="546" spans="1:13" ht="14.25" customHeight="1" outlineLevel="1" x14ac:dyDescent="0.25">
      <c r="A546" s="167">
        <f t="shared" ref="A546:A561" si="120">A545+1</f>
        <v>482</v>
      </c>
      <c r="B546" s="221" t="s">
        <v>7</v>
      </c>
      <c r="C546" s="396" t="s">
        <v>50</v>
      </c>
      <c r="D546" s="222" t="s">
        <v>242</v>
      </c>
      <c r="E546" s="162">
        <f t="shared" si="119"/>
        <v>0</v>
      </c>
      <c r="F546" s="335">
        <f t="shared" si="104"/>
        <v>0</v>
      </c>
      <c r="G546" s="184">
        <f t="shared" si="105"/>
        <v>0</v>
      </c>
      <c r="H546" s="184">
        <f t="shared" si="106"/>
        <v>0</v>
      </c>
      <c r="I546" s="184">
        <f t="shared" si="107"/>
        <v>0</v>
      </c>
      <c r="J546" s="164" t="s">
        <v>26</v>
      </c>
      <c r="K546" s="165">
        <v>0.61</v>
      </c>
      <c r="L546" s="166"/>
      <c r="M546" s="173"/>
    </row>
    <row r="547" spans="1:13" ht="14.25" customHeight="1" outlineLevel="1" x14ac:dyDescent="0.25">
      <c r="A547" s="167">
        <f t="shared" si="120"/>
        <v>483</v>
      </c>
      <c r="B547" s="221" t="s">
        <v>7</v>
      </c>
      <c r="C547" s="396"/>
      <c r="D547" s="222" t="s">
        <v>243</v>
      </c>
      <c r="E547" s="162">
        <f t="shared" si="119"/>
        <v>0</v>
      </c>
      <c r="F547" s="335">
        <f t="shared" si="104"/>
        <v>0</v>
      </c>
      <c r="G547" s="184">
        <f t="shared" si="105"/>
        <v>0</v>
      </c>
      <c r="H547" s="184">
        <f t="shared" si="106"/>
        <v>0</v>
      </c>
      <c r="I547" s="184">
        <f t="shared" si="107"/>
        <v>0</v>
      </c>
      <c r="J547" s="164" t="s">
        <v>26</v>
      </c>
      <c r="K547" s="165">
        <v>0.62</v>
      </c>
      <c r="L547" s="166"/>
      <c r="M547" s="173"/>
    </row>
    <row r="548" spans="1:13" ht="14.25" customHeight="1" outlineLevel="1" x14ac:dyDescent="0.25">
      <c r="A548" s="167">
        <f t="shared" si="120"/>
        <v>484</v>
      </c>
      <c r="B548" s="221" t="s">
        <v>7</v>
      </c>
      <c r="C548" s="396" t="s">
        <v>50</v>
      </c>
      <c r="D548" s="222" t="s">
        <v>273</v>
      </c>
      <c r="E548" s="162">
        <f t="shared" si="119"/>
        <v>0</v>
      </c>
      <c r="F548" s="335">
        <f t="shared" si="104"/>
        <v>0</v>
      </c>
      <c r="G548" s="184">
        <f t="shared" si="105"/>
        <v>0</v>
      </c>
      <c r="H548" s="184">
        <f t="shared" si="106"/>
        <v>0</v>
      </c>
      <c r="I548" s="184">
        <f t="shared" si="107"/>
        <v>0</v>
      </c>
      <c r="J548" s="170" t="s">
        <v>26</v>
      </c>
      <c r="K548" s="165">
        <v>0.68</v>
      </c>
      <c r="L548" s="166"/>
      <c r="M548" s="173"/>
    </row>
    <row r="549" spans="1:13" ht="14.25" customHeight="1" outlineLevel="1" thickBot="1" x14ac:dyDescent="0.3">
      <c r="A549" s="193">
        <f t="shared" si="120"/>
        <v>485</v>
      </c>
      <c r="B549" s="458" t="s">
        <v>7</v>
      </c>
      <c r="C549" s="382" t="s">
        <v>49</v>
      </c>
      <c r="D549" s="336" t="s">
        <v>244</v>
      </c>
      <c r="E549" s="183">
        <f t="shared" si="119"/>
        <v>0</v>
      </c>
      <c r="F549" s="337">
        <f t="shared" si="104"/>
        <v>0</v>
      </c>
      <c r="G549" s="183">
        <f t="shared" si="105"/>
        <v>0</v>
      </c>
      <c r="H549" s="183">
        <f t="shared" si="106"/>
        <v>0</v>
      </c>
      <c r="I549" s="183">
        <f t="shared" si="107"/>
        <v>0</v>
      </c>
      <c r="J549" s="225" t="s">
        <v>26</v>
      </c>
      <c r="K549" s="197">
        <v>0.94</v>
      </c>
      <c r="L549" s="198"/>
      <c r="M549" s="338"/>
    </row>
    <row r="550" spans="1:13" ht="14.25" customHeight="1" outlineLevel="1" x14ac:dyDescent="0.25">
      <c r="A550" s="313">
        <f t="shared" si="120"/>
        <v>486</v>
      </c>
      <c r="B550" s="373" t="s">
        <v>7</v>
      </c>
      <c r="C550" s="428" t="s">
        <v>268</v>
      </c>
      <c r="D550" s="375" t="s">
        <v>586</v>
      </c>
      <c r="E550" s="65">
        <f t="shared" si="119"/>
        <v>0</v>
      </c>
      <c r="F550" s="65">
        <f t="shared" si="104"/>
        <v>0</v>
      </c>
      <c r="G550" s="65">
        <f t="shared" si="105"/>
        <v>0</v>
      </c>
      <c r="H550" s="65">
        <f t="shared" si="106"/>
        <v>0</v>
      </c>
      <c r="I550" s="65">
        <f t="shared" si="107"/>
        <v>0</v>
      </c>
      <c r="J550" s="474" t="s">
        <v>26</v>
      </c>
      <c r="K550" s="606">
        <v>0.73</v>
      </c>
      <c r="L550" s="378"/>
      <c r="M550" s="607"/>
    </row>
    <row r="551" spans="1:13" ht="14.25" customHeight="1" outlineLevel="1" x14ac:dyDescent="0.25">
      <c r="A551" s="313">
        <f t="shared" si="120"/>
        <v>487</v>
      </c>
      <c r="B551" s="373" t="s">
        <v>7</v>
      </c>
      <c r="C551" s="398"/>
      <c r="D551" s="375" t="s">
        <v>587</v>
      </c>
      <c r="E551" s="48">
        <f t="shared" si="119"/>
        <v>0</v>
      </c>
      <c r="F551" s="48">
        <f t="shared" si="104"/>
        <v>0</v>
      </c>
      <c r="G551" s="48">
        <f t="shared" si="105"/>
        <v>0</v>
      </c>
      <c r="H551" s="48">
        <f t="shared" si="106"/>
        <v>0</v>
      </c>
      <c r="I551" s="65">
        <f t="shared" si="107"/>
        <v>0</v>
      </c>
      <c r="J551" s="474" t="s">
        <v>26</v>
      </c>
      <c r="K551" s="377">
        <v>0.93</v>
      </c>
      <c r="L551" s="378"/>
      <c r="M551" s="322" t="s">
        <v>146</v>
      </c>
    </row>
    <row r="552" spans="1:13" ht="14.25" customHeight="1" outlineLevel="1" x14ac:dyDescent="0.25">
      <c r="A552" s="313">
        <f t="shared" si="120"/>
        <v>488</v>
      </c>
      <c r="B552" s="373" t="s">
        <v>7</v>
      </c>
      <c r="C552" s="400"/>
      <c r="D552" s="375" t="s">
        <v>424</v>
      </c>
      <c r="E552" s="48">
        <f t="shared" si="119"/>
        <v>0</v>
      </c>
      <c r="F552" s="48">
        <f t="shared" si="104"/>
        <v>0</v>
      </c>
      <c r="G552" s="48">
        <f t="shared" si="105"/>
        <v>0</v>
      </c>
      <c r="H552" s="48">
        <f t="shared" si="106"/>
        <v>0</v>
      </c>
      <c r="I552" s="65">
        <f t="shared" si="107"/>
        <v>0</v>
      </c>
      <c r="J552" s="474" t="s">
        <v>26</v>
      </c>
      <c r="K552" s="318">
        <v>0.72</v>
      </c>
      <c r="L552" s="319"/>
      <c r="M552" s="322" t="s">
        <v>146</v>
      </c>
    </row>
    <row r="553" spans="1:13" ht="14.25" customHeight="1" outlineLevel="1" x14ac:dyDescent="0.25">
      <c r="A553" s="313">
        <f t="shared" si="120"/>
        <v>489</v>
      </c>
      <c r="B553" s="373" t="s">
        <v>7</v>
      </c>
      <c r="C553" s="400"/>
      <c r="D553" s="375" t="s">
        <v>588</v>
      </c>
      <c r="E553" s="48">
        <f t="shared" si="119"/>
        <v>0</v>
      </c>
      <c r="F553" s="48">
        <f t="shared" si="104"/>
        <v>0</v>
      </c>
      <c r="G553" s="48">
        <f t="shared" si="105"/>
        <v>0</v>
      </c>
      <c r="H553" s="48">
        <f t="shared" si="106"/>
        <v>0</v>
      </c>
      <c r="I553" s="65">
        <f t="shared" si="107"/>
        <v>0</v>
      </c>
      <c r="J553" s="474" t="s">
        <v>26</v>
      </c>
      <c r="K553" s="318">
        <v>0.86</v>
      </c>
      <c r="L553" s="319"/>
      <c r="M553" s="322" t="s">
        <v>146</v>
      </c>
    </row>
    <row r="554" spans="1:13" ht="14.25" customHeight="1" outlineLevel="1" thickBot="1" x14ac:dyDescent="0.3">
      <c r="A554" s="312">
        <f t="shared" si="120"/>
        <v>490</v>
      </c>
      <c r="B554" s="373" t="s">
        <v>7</v>
      </c>
      <c r="C554" s="559" t="s">
        <v>48</v>
      </c>
      <c r="D554" s="551" t="s">
        <v>662</v>
      </c>
      <c r="E554" s="342">
        <f t="shared" si="119"/>
        <v>0</v>
      </c>
      <c r="F554" s="65">
        <f>ROUND(K554*0.83,6)*L554</f>
        <v>0</v>
      </c>
      <c r="G554" s="65">
        <f>ROUND(K554*0.85,6)*L554</f>
        <v>0</v>
      </c>
      <c r="H554" s="65">
        <f>ROUND(K554*0.9,6)*L554</f>
        <v>0</v>
      </c>
      <c r="I554" s="65">
        <f>K554*L554</f>
        <v>0</v>
      </c>
      <c r="J554" s="474" t="s">
        <v>26</v>
      </c>
      <c r="K554" s="568">
        <v>0.52</v>
      </c>
      <c r="L554" s="608"/>
      <c r="M554" s="322" t="s">
        <v>146</v>
      </c>
    </row>
    <row r="555" spans="1:13" ht="14.25" customHeight="1" outlineLevel="1" x14ac:dyDescent="0.25">
      <c r="A555" s="160">
        <f t="shared" si="120"/>
        <v>491</v>
      </c>
      <c r="B555" s="287" t="s">
        <v>42</v>
      </c>
      <c r="C555" s="405" t="s">
        <v>268</v>
      </c>
      <c r="D555" s="275" t="s">
        <v>589</v>
      </c>
      <c r="E555" s="162">
        <f t="shared" si="119"/>
        <v>0</v>
      </c>
      <c r="F555" s="233">
        <f t="shared" si="104"/>
        <v>0</v>
      </c>
      <c r="G555" s="233">
        <f t="shared" si="105"/>
        <v>0</v>
      </c>
      <c r="H555" s="233">
        <f t="shared" si="106"/>
        <v>0</v>
      </c>
      <c r="I555" s="233">
        <f t="shared" si="107"/>
        <v>0</v>
      </c>
      <c r="J555" s="339" t="s">
        <v>26</v>
      </c>
      <c r="K555" s="235">
        <v>0.78</v>
      </c>
      <c r="L555" s="219"/>
      <c r="M555" s="340"/>
    </row>
    <row r="556" spans="1:13" ht="14.25" customHeight="1" outlineLevel="1" x14ac:dyDescent="0.25">
      <c r="A556" s="167">
        <f t="shared" si="120"/>
        <v>492</v>
      </c>
      <c r="B556" s="220" t="s">
        <v>42</v>
      </c>
      <c r="C556" s="395" t="s">
        <v>268</v>
      </c>
      <c r="D556" s="222" t="s">
        <v>127</v>
      </c>
      <c r="E556" s="162">
        <f t="shared" si="119"/>
        <v>0</v>
      </c>
      <c r="F556" s="162">
        <f t="shared" si="104"/>
        <v>0</v>
      </c>
      <c r="G556" s="162">
        <f t="shared" si="105"/>
        <v>0</v>
      </c>
      <c r="H556" s="162">
        <f t="shared" si="106"/>
        <v>0</v>
      </c>
      <c r="I556" s="162">
        <f t="shared" si="107"/>
        <v>0</v>
      </c>
      <c r="J556" s="200" t="s">
        <v>26</v>
      </c>
      <c r="K556" s="165">
        <v>0.73</v>
      </c>
      <c r="L556" s="166"/>
      <c r="M556" s="210"/>
    </row>
    <row r="557" spans="1:13" ht="14.25" customHeight="1" outlineLevel="1" x14ac:dyDescent="0.25">
      <c r="A557" s="167">
        <f t="shared" si="120"/>
        <v>493</v>
      </c>
      <c r="B557" s="221" t="s">
        <v>7</v>
      </c>
      <c r="C557" s="291"/>
      <c r="D557" s="222" t="s">
        <v>246</v>
      </c>
      <c r="E557" s="162">
        <f t="shared" si="119"/>
        <v>0</v>
      </c>
      <c r="F557" s="162">
        <f t="shared" si="104"/>
        <v>0</v>
      </c>
      <c r="G557" s="162">
        <f t="shared" si="105"/>
        <v>0</v>
      </c>
      <c r="H557" s="162">
        <f t="shared" si="106"/>
        <v>0</v>
      </c>
      <c r="I557" s="162">
        <f t="shared" si="107"/>
        <v>0</v>
      </c>
      <c r="J557" s="200" t="s">
        <v>26</v>
      </c>
      <c r="K557" s="165">
        <v>0.72</v>
      </c>
      <c r="L557" s="166"/>
      <c r="M557" s="173"/>
    </row>
    <row r="558" spans="1:13" ht="14.25" customHeight="1" outlineLevel="1" x14ac:dyDescent="0.25">
      <c r="A558" s="167">
        <f t="shared" si="120"/>
        <v>494</v>
      </c>
      <c r="B558" s="221" t="s">
        <v>7</v>
      </c>
      <c r="C558" s="291"/>
      <c r="D558" s="222" t="s">
        <v>245</v>
      </c>
      <c r="E558" s="162">
        <f t="shared" si="119"/>
        <v>0</v>
      </c>
      <c r="F558" s="162">
        <f t="shared" si="104"/>
        <v>0</v>
      </c>
      <c r="G558" s="162">
        <f t="shared" si="105"/>
        <v>0</v>
      </c>
      <c r="H558" s="162">
        <f t="shared" si="106"/>
        <v>0</v>
      </c>
      <c r="I558" s="162">
        <f t="shared" si="107"/>
        <v>0</v>
      </c>
      <c r="J558" s="200" t="s">
        <v>26</v>
      </c>
      <c r="K558" s="165">
        <v>0.64</v>
      </c>
      <c r="L558" s="166"/>
      <c r="M558" s="173"/>
    </row>
    <row r="559" spans="1:13" ht="14.25" customHeight="1" outlineLevel="1" thickBot="1" x14ac:dyDescent="0.3">
      <c r="A559" s="193">
        <f t="shared" si="120"/>
        <v>495</v>
      </c>
      <c r="B559" s="221" t="s">
        <v>7</v>
      </c>
      <c r="C559" s="291"/>
      <c r="D559" s="222" t="s">
        <v>590</v>
      </c>
      <c r="E559" s="162">
        <f t="shared" si="119"/>
        <v>0</v>
      </c>
      <c r="F559" s="162">
        <f t="shared" si="104"/>
        <v>0</v>
      </c>
      <c r="G559" s="162">
        <f t="shared" si="105"/>
        <v>0</v>
      </c>
      <c r="H559" s="162">
        <f t="shared" si="106"/>
        <v>0</v>
      </c>
      <c r="I559" s="162">
        <f t="shared" si="107"/>
        <v>0</v>
      </c>
      <c r="J559" s="200" t="s">
        <v>26</v>
      </c>
      <c r="K559" s="165">
        <v>0.74</v>
      </c>
      <c r="L559" s="166"/>
      <c r="M559" s="173" t="s">
        <v>146</v>
      </c>
    </row>
    <row r="560" spans="1:13" ht="14.25" customHeight="1" outlineLevel="1" thickBot="1" x14ac:dyDescent="0.3">
      <c r="A560" s="467">
        <f t="shared" si="120"/>
        <v>496</v>
      </c>
      <c r="B560" s="564" t="s">
        <v>42</v>
      </c>
      <c r="C560" s="609"/>
      <c r="D560" s="492" t="s">
        <v>128</v>
      </c>
      <c r="E560" s="493">
        <f t="shared" si="119"/>
        <v>0</v>
      </c>
      <c r="F560" s="493">
        <f t="shared" si="104"/>
        <v>0</v>
      </c>
      <c r="G560" s="493">
        <f t="shared" si="105"/>
        <v>0</v>
      </c>
      <c r="H560" s="493">
        <f t="shared" si="106"/>
        <v>0</v>
      </c>
      <c r="I560" s="493">
        <f t="shared" si="107"/>
        <v>0</v>
      </c>
      <c r="J560" s="494" t="s">
        <v>26</v>
      </c>
      <c r="K560" s="495">
        <v>0.54</v>
      </c>
      <c r="L560" s="496"/>
      <c r="M560" s="565"/>
    </row>
    <row r="561" spans="1:13" ht="15.75" customHeight="1" thickBot="1" x14ac:dyDescent="0.3">
      <c r="A561" s="160">
        <f t="shared" si="120"/>
        <v>497</v>
      </c>
      <c r="B561" s="415" t="s">
        <v>42</v>
      </c>
      <c r="C561" s="348" t="s">
        <v>268</v>
      </c>
      <c r="D561" s="226" t="s">
        <v>394</v>
      </c>
      <c r="E561" s="176">
        <f t="shared" si="119"/>
        <v>0</v>
      </c>
      <c r="F561" s="176">
        <f t="shared" si="104"/>
        <v>0</v>
      </c>
      <c r="G561" s="176">
        <f t="shared" si="105"/>
        <v>0</v>
      </c>
      <c r="H561" s="176">
        <f t="shared" si="106"/>
        <v>0</v>
      </c>
      <c r="I561" s="176">
        <f t="shared" si="107"/>
        <v>0</v>
      </c>
      <c r="J561" s="416" t="s">
        <v>26</v>
      </c>
      <c r="K561" s="178">
        <v>0.73</v>
      </c>
      <c r="L561" s="179"/>
      <c r="M561" s="349"/>
    </row>
    <row r="562" spans="1:13" ht="21" thickBot="1" x14ac:dyDescent="0.25">
      <c r="A562" s="746" t="s">
        <v>29</v>
      </c>
      <c r="B562" s="747"/>
      <c r="C562" s="747"/>
      <c r="D562" s="747"/>
      <c r="E562" s="344"/>
      <c r="F562" s="345"/>
      <c r="G562" s="345"/>
      <c r="H562" s="345"/>
      <c r="I562" s="345"/>
      <c r="J562" s="345"/>
      <c r="K562" s="345"/>
      <c r="L562" s="346"/>
      <c r="M562" s="347"/>
    </row>
    <row r="563" spans="1:13" ht="15.75" x14ac:dyDescent="0.2">
      <c r="A563" s="740" t="s">
        <v>30</v>
      </c>
      <c r="B563" s="292"/>
      <c r="C563" s="293"/>
      <c r="D563" s="742" t="s">
        <v>25</v>
      </c>
      <c r="E563" s="308">
        <v>-20</v>
      </c>
      <c r="F563" s="308">
        <v>-17</v>
      </c>
      <c r="G563" s="308">
        <v>-15</v>
      </c>
      <c r="H563" s="308">
        <v>-10</v>
      </c>
      <c r="I563" s="308">
        <v>0</v>
      </c>
      <c r="J563" s="365" t="s">
        <v>27</v>
      </c>
      <c r="K563" s="367"/>
      <c r="L563" s="294"/>
      <c r="M563" s="736" t="s">
        <v>34</v>
      </c>
    </row>
    <row r="564" spans="1:13" ht="16.5" thickBot="1" x14ac:dyDescent="0.25">
      <c r="A564" s="741"/>
      <c r="B564" s="295"/>
      <c r="C564" s="296"/>
      <c r="D564" s="743"/>
      <c r="E564" s="297"/>
      <c r="F564" s="309"/>
      <c r="G564" s="309"/>
      <c r="H564" s="309"/>
      <c r="I564" s="309"/>
      <c r="J564" s="366" t="s">
        <v>28</v>
      </c>
      <c r="K564" s="368"/>
      <c r="L564" s="298"/>
      <c r="M564" s="737"/>
    </row>
    <row r="565" spans="1:13" ht="15.75" customHeight="1" thickBot="1" x14ac:dyDescent="0.3">
      <c r="A565" s="491">
        <v>1</v>
      </c>
      <c r="B565" s="616" t="s">
        <v>7</v>
      </c>
      <c r="C565" s="617" t="s">
        <v>51</v>
      </c>
      <c r="D565" s="618" t="s">
        <v>400</v>
      </c>
      <c r="E565" s="493">
        <f t="shared" si="119"/>
        <v>0</v>
      </c>
      <c r="F565" s="493">
        <f t="shared" ref="F565:F618" si="121">ROUND(K565*0.83,6)*L565</f>
        <v>0</v>
      </c>
      <c r="G565" s="493">
        <f t="shared" ref="G565:G618" si="122">ROUND(K565*0.85,6)*L565</f>
        <v>0</v>
      </c>
      <c r="H565" s="493">
        <f t="shared" ref="H565:H618" si="123">ROUND(K565*0.9,6)*L565</f>
        <v>0</v>
      </c>
      <c r="I565" s="493">
        <f t="shared" ref="I565:I618" si="124">K565*L565</f>
        <v>0</v>
      </c>
      <c r="J565" s="466" t="s">
        <v>26</v>
      </c>
      <c r="K565" s="619">
        <v>0.61</v>
      </c>
      <c r="L565" s="279"/>
      <c r="M565" s="620" t="s">
        <v>146</v>
      </c>
    </row>
    <row r="566" spans="1:13" ht="16.5" outlineLevel="1" thickBot="1" x14ac:dyDescent="0.3">
      <c r="A566" s="491">
        <f t="shared" ref="A566:A577" si="125">A565+1</f>
        <v>2</v>
      </c>
      <c r="B566" s="622" t="s">
        <v>42</v>
      </c>
      <c r="C566" s="623"/>
      <c r="D566" s="624" t="s">
        <v>458</v>
      </c>
      <c r="E566" s="493">
        <f t="shared" si="119"/>
        <v>0</v>
      </c>
      <c r="F566" s="493">
        <f t="shared" si="121"/>
        <v>0</v>
      </c>
      <c r="G566" s="493">
        <f t="shared" si="122"/>
        <v>0</v>
      </c>
      <c r="H566" s="493">
        <f t="shared" si="123"/>
        <v>0</v>
      </c>
      <c r="I566" s="493">
        <f t="shared" si="124"/>
        <v>0</v>
      </c>
      <c r="J566" s="466" t="s">
        <v>26</v>
      </c>
      <c r="K566" s="619">
        <v>0.66</v>
      </c>
      <c r="L566" s="279"/>
      <c r="M566" s="620" t="s">
        <v>146</v>
      </c>
    </row>
    <row r="567" spans="1:13" ht="15.75" outlineLevel="1" x14ac:dyDescent="0.25">
      <c r="A567" s="51">
        <f t="shared" si="125"/>
        <v>3</v>
      </c>
      <c r="B567" s="625" t="s">
        <v>7</v>
      </c>
      <c r="C567" s="428"/>
      <c r="D567" s="614" t="s">
        <v>670</v>
      </c>
      <c r="E567" s="65">
        <f t="shared" si="119"/>
        <v>0</v>
      </c>
      <c r="F567" s="65">
        <f t="shared" si="121"/>
        <v>0</v>
      </c>
      <c r="G567" s="65">
        <f t="shared" si="122"/>
        <v>0</v>
      </c>
      <c r="H567" s="65">
        <f t="shared" si="123"/>
        <v>0</v>
      </c>
      <c r="I567" s="65">
        <f t="shared" si="124"/>
        <v>0</v>
      </c>
      <c r="J567" s="474" t="s">
        <v>26</v>
      </c>
      <c r="K567" s="606">
        <v>0.62</v>
      </c>
      <c r="L567" s="219"/>
      <c r="M567" s="615" t="s">
        <v>146</v>
      </c>
    </row>
    <row r="568" spans="1:13" ht="15.75" customHeight="1" outlineLevel="1" x14ac:dyDescent="0.25">
      <c r="A568" s="51">
        <f t="shared" si="125"/>
        <v>4</v>
      </c>
      <c r="B568" s="625" t="s">
        <v>7</v>
      </c>
      <c r="C568" s="428"/>
      <c r="D568" s="614" t="s">
        <v>671</v>
      </c>
      <c r="E568" s="65">
        <f t="shared" si="119"/>
        <v>0</v>
      </c>
      <c r="F568" s="65">
        <f t="shared" si="121"/>
        <v>0</v>
      </c>
      <c r="G568" s="65">
        <f t="shared" si="122"/>
        <v>0</v>
      </c>
      <c r="H568" s="65">
        <f t="shared" si="123"/>
        <v>0</v>
      </c>
      <c r="I568" s="65">
        <f t="shared" si="124"/>
        <v>0</v>
      </c>
      <c r="J568" s="474" t="s">
        <v>26</v>
      </c>
      <c r="K568" s="606">
        <v>0.62</v>
      </c>
      <c r="L568" s="166"/>
      <c r="M568" s="615" t="s">
        <v>146</v>
      </c>
    </row>
    <row r="569" spans="1:13" ht="15.75" outlineLevel="1" x14ac:dyDescent="0.25">
      <c r="A569" s="51">
        <f t="shared" si="125"/>
        <v>5</v>
      </c>
      <c r="B569" s="625" t="s">
        <v>7</v>
      </c>
      <c r="C569" s="428"/>
      <c r="D569" s="614" t="s">
        <v>672</v>
      </c>
      <c r="E569" s="65">
        <f t="shared" si="119"/>
        <v>0</v>
      </c>
      <c r="F569" s="65">
        <f t="shared" si="121"/>
        <v>0</v>
      </c>
      <c r="G569" s="65">
        <f t="shared" si="122"/>
        <v>0</v>
      </c>
      <c r="H569" s="65">
        <f t="shared" si="123"/>
        <v>0</v>
      </c>
      <c r="I569" s="65">
        <f t="shared" si="124"/>
        <v>0</v>
      </c>
      <c r="J569" s="474" t="s">
        <v>26</v>
      </c>
      <c r="K569" s="606">
        <v>0.67</v>
      </c>
      <c r="L569" s="172"/>
      <c r="M569" s="615" t="s">
        <v>146</v>
      </c>
    </row>
    <row r="570" spans="1:13" ht="15.75" customHeight="1" outlineLevel="1" x14ac:dyDescent="0.25">
      <c r="A570" s="51">
        <f t="shared" si="125"/>
        <v>6</v>
      </c>
      <c r="B570" s="625" t="s">
        <v>7</v>
      </c>
      <c r="C570" s="428"/>
      <c r="D570" s="614" t="s">
        <v>673</v>
      </c>
      <c r="E570" s="65">
        <f t="shared" si="119"/>
        <v>0</v>
      </c>
      <c r="F570" s="65">
        <f t="shared" si="121"/>
        <v>0</v>
      </c>
      <c r="G570" s="65">
        <f t="shared" si="122"/>
        <v>0</v>
      </c>
      <c r="H570" s="65">
        <f t="shared" si="123"/>
        <v>0</v>
      </c>
      <c r="I570" s="65">
        <f t="shared" si="124"/>
        <v>0</v>
      </c>
      <c r="J570" s="474" t="s">
        <v>26</v>
      </c>
      <c r="K570" s="606">
        <v>0.62</v>
      </c>
      <c r="L570" s="172"/>
      <c r="M570" s="615" t="s">
        <v>146</v>
      </c>
    </row>
    <row r="571" spans="1:13" ht="15.75" outlineLevel="1" x14ac:dyDescent="0.25">
      <c r="A571" s="51">
        <f t="shared" si="125"/>
        <v>7</v>
      </c>
      <c r="B571" s="323" t="s">
        <v>42</v>
      </c>
      <c r="C571" s="613"/>
      <c r="D571" s="614" t="s">
        <v>677</v>
      </c>
      <c r="E571" s="65">
        <f t="shared" si="119"/>
        <v>0</v>
      </c>
      <c r="F571" s="65">
        <f t="shared" si="121"/>
        <v>0</v>
      </c>
      <c r="G571" s="65">
        <f t="shared" si="122"/>
        <v>0</v>
      </c>
      <c r="H571" s="65">
        <f t="shared" si="123"/>
        <v>0</v>
      </c>
      <c r="I571" s="65">
        <f t="shared" si="124"/>
        <v>0</v>
      </c>
      <c r="J571" s="474" t="s">
        <v>26</v>
      </c>
      <c r="K571" s="606">
        <v>0.73</v>
      </c>
      <c r="L571" s="172"/>
      <c r="M571" s="621"/>
    </row>
    <row r="572" spans="1:13" ht="15.75" outlineLevel="1" x14ac:dyDescent="0.25">
      <c r="A572" s="51">
        <f t="shared" si="125"/>
        <v>8</v>
      </c>
      <c r="B572" s="71" t="s">
        <v>42</v>
      </c>
      <c r="C572" s="45"/>
      <c r="D572" s="450" t="s">
        <v>674</v>
      </c>
      <c r="E572" s="65">
        <f t="shared" si="119"/>
        <v>0</v>
      </c>
      <c r="F572" s="48">
        <f t="shared" si="121"/>
        <v>0</v>
      </c>
      <c r="G572" s="48">
        <f t="shared" si="122"/>
        <v>0</v>
      </c>
      <c r="H572" s="48">
        <f t="shared" si="123"/>
        <v>0</v>
      </c>
      <c r="I572" s="48">
        <f t="shared" si="124"/>
        <v>0</v>
      </c>
      <c r="J572" s="20" t="s">
        <v>26</v>
      </c>
      <c r="K572" s="33">
        <v>0.73</v>
      </c>
      <c r="L572" s="166"/>
      <c r="M572" s="610"/>
    </row>
    <row r="573" spans="1:13" ht="15.75" outlineLevel="1" x14ac:dyDescent="0.25">
      <c r="A573" s="51">
        <f t="shared" si="125"/>
        <v>9</v>
      </c>
      <c r="B573" s="71" t="s">
        <v>42</v>
      </c>
      <c r="C573" s="45"/>
      <c r="D573" s="450" t="s">
        <v>678</v>
      </c>
      <c r="E573" s="65">
        <f t="shared" si="119"/>
        <v>0</v>
      </c>
      <c r="F573" s="48">
        <f t="shared" si="121"/>
        <v>0</v>
      </c>
      <c r="G573" s="48">
        <f t="shared" si="122"/>
        <v>0</v>
      </c>
      <c r="H573" s="48">
        <f t="shared" si="123"/>
        <v>0</v>
      </c>
      <c r="I573" s="48">
        <f t="shared" si="124"/>
        <v>0</v>
      </c>
      <c r="J573" s="20" t="s">
        <v>26</v>
      </c>
      <c r="K573" s="33">
        <v>0.73</v>
      </c>
      <c r="L573" s="166"/>
      <c r="M573" s="611" t="s">
        <v>146</v>
      </c>
    </row>
    <row r="574" spans="1:13" ht="15.75" customHeight="1" outlineLevel="1" x14ac:dyDescent="0.25">
      <c r="A574" s="51">
        <f t="shared" si="125"/>
        <v>10</v>
      </c>
      <c r="B574" s="625" t="s">
        <v>7</v>
      </c>
      <c r="C574" s="428"/>
      <c r="D574" s="450" t="s">
        <v>669</v>
      </c>
      <c r="E574" s="65">
        <f t="shared" si="119"/>
        <v>0</v>
      </c>
      <c r="F574" s="65">
        <f t="shared" si="121"/>
        <v>0</v>
      </c>
      <c r="G574" s="65">
        <f t="shared" si="122"/>
        <v>0</v>
      </c>
      <c r="H574" s="65">
        <f t="shared" si="123"/>
        <v>0</v>
      </c>
      <c r="I574" s="65">
        <f t="shared" si="124"/>
        <v>0</v>
      </c>
      <c r="J574" s="20" t="s">
        <v>26</v>
      </c>
      <c r="K574" s="606">
        <v>1.86</v>
      </c>
      <c r="L574" s="172"/>
      <c r="M574" s="611" t="s">
        <v>146</v>
      </c>
    </row>
    <row r="575" spans="1:13" ht="15.75" customHeight="1" outlineLevel="1" x14ac:dyDescent="0.25">
      <c r="A575" s="51">
        <f t="shared" si="125"/>
        <v>11</v>
      </c>
      <c r="B575" s="625" t="s">
        <v>7</v>
      </c>
      <c r="C575" s="428"/>
      <c r="D575" s="450" t="s">
        <v>675</v>
      </c>
      <c r="E575" s="65">
        <f t="shared" si="119"/>
        <v>0</v>
      </c>
      <c r="F575" s="65">
        <f t="shared" si="121"/>
        <v>0</v>
      </c>
      <c r="G575" s="65">
        <f t="shared" si="122"/>
        <v>0</v>
      </c>
      <c r="H575" s="65">
        <f t="shared" si="123"/>
        <v>0</v>
      </c>
      <c r="I575" s="65">
        <f t="shared" si="124"/>
        <v>0</v>
      </c>
      <c r="J575" s="20" t="s">
        <v>26</v>
      </c>
      <c r="K575" s="606">
        <v>0.72</v>
      </c>
      <c r="L575" s="172"/>
      <c r="M575" s="611" t="s">
        <v>146</v>
      </c>
    </row>
    <row r="576" spans="1:13" ht="15.75" customHeight="1" outlineLevel="1" x14ac:dyDescent="0.25">
      <c r="A576" s="51">
        <f t="shared" si="125"/>
        <v>12</v>
      </c>
      <c r="B576" s="71" t="s">
        <v>42</v>
      </c>
      <c r="C576" s="417" t="s">
        <v>51</v>
      </c>
      <c r="D576" s="450" t="s">
        <v>676</v>
      </c>
      <c r="E576" s="65">
        <f t="shared" si="119"/>
        <v>0</v>
      </c>
      <c r="F576" s="48">
        <f t="shared" si="121"/>
        <v>0</v>
      </c>
      <c r="G576" s="48">
        <f t="shared" si="122"/>
        <v>0</v>
      </c>
      <c r="H576" s="48">
        <f t="shared" si="123"/>
        <v>0</v>
      </c>
      <c r="I576" s="48">
        <f t="shared" si="124"/>
        <v>0</v>
      </c>
      <c r="J576" s="20" t="s">
        <v>26</v>
      </c>
      <c r="K576" s="33">
        <v>0.73</v>
      </c>
      <c r="L576" s="166"/>
      <c r="M576" s="610"/>
    </row>
    <row r="577" spans="1:13" ht="15.75" outlineLevel="1" x14ac:dyDescent="0.25">
      <c r="A577" s="51">
        <f t="shared" si="125"/>
        <v>13</v>
      </c>
      <c r="B577" s="71" t="s">
        <v>42</v>
      </c>
      <c r="C577" s="417" t="s">
        <v>45</v>
      </c>
      <c r="D577" s="450" t="s">
        <v>71</v>
      </c>
      <c r="E577" s="65">
        <f t="shared" si="119"/>
        <v>0</v>
      </c>
      <c r="F577" s="48">
        <f t="shared" si="121"/>
        <v>0</v>
      </c>
      <c r="G577" s="48">
        <f t="shared" si="122"/>
        <v>0</v>
      </c>
      <c r="H577" s="48">
        <f t="shared" si="123"/>
        <v>0</v>
      </c>
      <c r="I577" s="48">
        <f t="shared" si="124"/>
        <v>0</v>
      </c>
      <c r="J577" s="20" t="s">
        <v>26</v>
      </c>
      <c r="K577" s="33">
        <v>0.65</v>
      </c>
      <c r="L577" s="172"/>
      <c r="M577" s="610"/>
    </row>
    <row r="578" spans="1:13" ht="15.75" outlineLevel="1" x14ac:dyDescent="0.25">
      <c r="A578" s="51">
        <f t="shared" ref="A578:A618" si="126">A577+1</f>
        <v>14</v>
      </c>
      <c r="B578" s="71" t="s">
        <v>42</v>
      </c>
      <c r="C578" s="45"/>
      <c r="D578" s="450" t="s">
        <v>325</v>
      </c>
      <c r="E578" s="65">
        <f t="shared" si="119"/>
        <v>0</v>
      </c>
      <c r="F578" s="48">
        <f t="shared" si="121"/>
        <v>0</v>
      </c>
      <c r="G578" s="48">
        <f t="shared" si="122"/>
        <v>0</v>
      </c>
      <c r="H578" s="48">
        <f t="shared" si="123"/>
        <v>0</v>
      </c>
      <c r="I578" s="48">
        <f t="shared" si="124"/>
        <v>0</v>
      </c>
      <c r="J578" s="20" t="s">
        <v>26</v>
      </c>
      <c r="K578" s="33">
        <v>0.65</v>
      </c>
      <c r="L578" s="172"/>
      <c r="M578" s="418" t="s">
        <v>146</v>
      </c>
    </row>
    <row r="579" spans="1:13" ht="16.5" outlineLevel="1" thickBot="1" x14ac:dyDescent="0.3">
      <c r="A579" s="312">
        <f t="shared" si="126"/>
        <v>15</v>
      </c>
      <c r="B579" s="479" t="s">
        <v>42</v>
      </c>
      <c r="C579" s="626" t="s">
        <v>48</v>
      </c>
      <c r="D579" s="635" t="s">
        <v>402</v>
      </c>
      <c r="E579" s="343">
        <f t="shared" si="119"/>
        <v>0</v>
      </c>
      <c r="F579" s="343">
        <f t="shared" si="121"/>
        <v>0</v>
      </c>
      <c r="G579" s="343">
        <f t="shared" si="122"/>
        <v>0</v>
      </c>
      <c r="H579" s="343">
        <f t="shared" si="123"/>
        <v>0</v>
      </c>
      <c r="I579" s="343">
        <f t="shared" si="124"/>
        <v>0</v>
      </c>
      <c r="J579" s="482" t="s">
        <v>26</v>
      </c>
      <c r="K579" s="627">
        <v>0.73</v>
      </c>
      <c r="L579" s="198"/>
      <c r="M579" s="628" t="s">
        <v>146</v>
      </c>
    </row>
    <row r="580" spans="1:13" ht="16.5" outlineLevel="1" thickBot="1" x14ac:dyDescent="0.3">
      <c r="A580" s="629">
        <f t="shared" si="126"/>
        <v>16</v>
      </c>
      <c r="B580" s="630" t="s">
        <v>42</v>
      </c>
      <c r="C580" s="631"/>
      <c r="D580" s="632" t="s">
        <v>459</v>
      </c>
      <c r="E580" s="342">
        <f t="shared" si="119"/>
        <v>0</v>
      </c>
      <c r="F580" s="342">
        <f t="shared" si="121"/>
        <v>0</v>
      </c>
      <c r="G580" s="342">
        <f t="shared" si="122"/>
        <v>0</v>
      </c>
      <c r="H580" s="342">
        <f t="shared" si="123"/>
        <v>0</v>
      </c>
      <c r="I580" s="342">
        <f t="shared" si="124"/>
        <v>0</v>
      </c>
      <c r="J580" s="447" t="s">
        <v>26</v>
      </c>
      <c r="K580" s="633">
        <v>0.71</v>
      </c>
      <c r="L580" s="279"/>
      <c r="M580" s="634" t="s">
        <v>146</v>
      </c>
    </row>
    <row r="581" spans="1:13" ht="15.75" outlineLevel="1" x14ac:dyDescent="0.25">
      <c r="A581" s="313">
        <f>A580+1</f>
        <v>17</v>
      </c>
      <c r="B581" s="625" t="s">
        <v>7</v>
      </c>
      <c r="C581" s="428"/>
      <c r="D581" s="476" t="s">
        <v>591</v>
      </c>
      <c r="E581" s="65">
        <f t="shared" si="119"/>
        <v>0</v>
      </c>
      <c r="F581" s="65">
        <f t="shared" si="121"/>
        <v>0</v>
      </c>
      <c r="G581" s="65">
        <f t="shared" si="122"/>
        <v>0</v>
      </c>
      <c r="H581" s="65">
        <f t="shared" si="123"/>
        <v>0</v>
      </c>
      <c r="I581" s="65">
        <f t="shared" si="124"/>
        <v>0</v>
      </c>
      <c r="J581" s="474" t="s">
        <v>26</v>
      </c>
      <c r="K581" s="606">
        <v>1.33</v>
      </c>
      <c r="L581" s="166"/>
      <c r="M581" s="615" t="s">
        <v>146</v>
      </c>
    </row>
    <row r="582" spans="1:13" ht="15.75" outlineLevel="1" x14ac:dyDescent="0.25">
      <c r="A582" s="313">
        <f t="shared" ref="A582:A583" si="127">A581+1</f>
        <v>18</v>
      </c>
      <c r="B582" s="625" t="s">
        <v>7</v>
      </c>
      <c r="C582" s="428"/>
      <c r="D582" s="476" t="s">
        <v>684</v>
      </c>
      <c r="E582" s="65">
        <f t="shared" si="119"/>
        <v>0</v>
      </c>
      <c r="F582" s="65">
        <f t="shared" si="121"/>
        <v>0</v>
      </c>
      <c r="G582" s="65">
        <f t="shared" si="122"/>
        <v>0</v>
      </c>
      <c r="H582" s="65">
        <f t="shared" si="123"/>
        <v>0</v>
      </c>
      <c r="I582" s="65">
        <f t="shared" si="124"/>
        <v>0</v>
      </c>
      <c r="J582" s="474" t="s">
        <v>26</v>
      </c>
      <c r="K582" s="606">
        <v>0.62</v>
      </c>
      <c r="L582" s="166"/>
      <c r="M582" s="615" t="s">
        <v>146</v>
      </c>
    </row>
    <row r="583" spans="1:13" ht="15.75" outlineLevel="1" x14ac:dyDescent="0.25">
      <c r="A583" s="313">
        <f t="shared" si="127"/>
        <v>19</v>
      </c>
      <c r="B583" s="625" t="s">
        <v>7</v>
      </c>
      <c r="C583" s="428"/>
      <c r="D583" s="476" t="s">
        <v>660</v>
      </c>
      <c r="E583" s="65">
        <f t="shared" si="119"/>
        <v>0</v>
      </c>
      <c r="F583" s="65">
        <f t="shared" si="121"/>
        <v>0</v>
      </c>
      <c r="G583" s="65">
        <f t="shared" si="122"/>
        <v>0</v>
      </c>
      <c r="H583" s="65">
        <f t="shared" si="123"/>
        <v>0</v>
      </c>
      <c r="I583" s="65">
        <f t="shared" si="124"/>
        <v>0</v>
      </c>
      <c r="J583" s="474" t="s">
        <v>26</v>
      </c>
      <c r="K583" s="606">
        <v>0.62</v>
      </c>
      <c r="L583" s="166"/>
      <c r="M583" s="615" t="s">
        <v>146</v>
      </c>
    </row>
    <row r="584" spans="1:13" ht="16.5" outlineLevel="1" thickBot="1" x14ac:dyDescent="0.3">
      <c r="A584" s="312">
        <f t="shared" ref="A584" si="128">A583+1</f>
        <v>20</v>
      </c>
      <c r="B584" s="479" t="s">
        <v>42</v>
      </c>
      <c r="C584" s="406" t="s">
        <v>51</v>
      </c>
      <c r="D584" s="481" t="s">
        <v>460</v>
      </c>
      <c r="E584" s="343">
        <f t="shared" si="119"/>
        <v>0</v>
      </c>
      <c r="F584" s="343">
        <f t="shared" si="121"/>
        <v>0</v>
      </c>
      <c r="G584" s="343">
        <f t="shared" si="122"/>
        <v>0</v>
      </c>
      <c r="H584" s="343">
        <f t="shared" si="123"/>
        <v>0</v>
      </c>
      <c r="I584" s="343">
        <f t="shared" si="124"/>
        <v>0</v>
      </c>
      <c r="J584" s="482" t="s">
        <v>26</v>
      </c>
      <c r="K584" s="627">
        <v>0.97</v>
      </c>
      <c r="L584" s="198"/>
      <c r="M584" s="628" t="s">
        <v>146</v>
      </c>
    </row>
    <row r="585" spans="1:13" ht="15.75" outlineLevel="1" x14ac:dyDescent="0.25">
      <c r="A585" s="313">
        <f t="shared" si="126"/>
        <v>21</v>
      </c>
      <c r="B585" s="323" t="s">
        <v>42</v>
      </c>
      <c r="C585" s="636"/>
      <c r="D585" s="476" t="s">
        <v>466</v>
      </c>
      <c r="E585" s="65">
        <f t="shared" si="119"/>
        <v>0</v>
      </c>
      <c r="F585" s="65">
        <f t="shared" si="121"/>
        <v>0</v>
      </c>
      <c r="G585" s="65">
        <f t="shared" si="122"/>
        <v>0</v>
      </c>
      <c r="H585" s="65">
        <f t="shared" si="123"/>
        <v>0</v>
      </c>
      <c r="I585" s="65">
        <f t="shared" si="124"/>
        <v>0</v>
      </c>
      <c r="J585" s="474" t="s">
        <v>26</v>
      </c>
      <c r="K585" s="606">
        <v>0.65</v>
      </c>
      <c r="L585" s="166"/>
      <c r="M585" s="615"/>
    </row>
    <row r="586" spans="1:13" ht="15.75" outlineLevel="1" x14ac:dyDescent="0.25">
      <c r="A586" s="51">
        <f t="shared" si="126"/>
        <v>22</v>
      </c>
      <c r="B586" s="71" t="s">
        <v>42</v>
      </c>
      <c r="C586" s="417"/>
      <c r="D586" s="55" t="s">
        <v>592</v>
      </c>
      <c r="E586" s="65">
        <f t="shared" si="119"/>
        <v>0</v>
      </c>
      <c r="F586" s="48">
        <f t="shared" si="121"/>
        <v>0</v>
      </c>
      <c r="G586" s="48">
        <f t="shared" si="122"/>
        <v>0</v>
      </c>
      <c r="H586" s="48">
        <f t="shared" si="123"/>
        <v>0</v>
      </c>
      <c r="I586" s="48">
        <f t="shared" si="124"/>
        <v>0</v>
      </c>
      <c r="J586" s="20" t="s">
        <v>26</v>
      </c>
      <c r="K586" s="33">
        <v>0.73</v>
      </c>
      <c r="L586" s="166"/>
      <c r="M586" s="418" t="s">
        <v>146</v>
      </c>
    </row>
    <row r="587" spans="1:13" ht="15.75" outlineLevel="1" x14ac:dyDescent="0.25">
      <c r="A587" s="51">
        <f t="shared" si="126"/>
        <v>23</v>
      </c>
      <c r="B587" s="71" t="s">
        <v>42</v>
      </c>
      <c r="C587" s="417"/>
      <c r="D587" s="55" t="s">
        <v>467</v>
      </c>
      <c r="E587" s="65">
        <f t="shared" si="119"/>
        <v>0</v>
      </c>
      <c r="F587" s="48">
        <f t="shared" si="121"/>
        <v>0</v>
      </c>
      <c r="G587" s="48">
        <f t="shared" si="122"/>
        <v>0</v>
      </c>
      <c r="H587" s="48">
        <f t="shared" si="123"/>
        <v>0</v>
      </c>
      <c r="I587" s="48">
        <f t="shared" si="124"/>
        <v>0</v>
      </c>
      <c r="J587" s="20" t="s">
        <v>26</v>
      </c>
      <c r="K587" s="33">
        <v>0.65</v>
      </c>
      <c r="L587" s="166"/>
      <c r="M587" s="418"/>
    </row>
    <row r="588" spans="1:13" ht="15.75" outlineLevel="1" x14ac:dyDescent="0.25">
      <c r="A588" s="51">
        <f t="shared" si="126"/>
        <v>24</v>
      </c>
      <c r="B588" s="71" t="s">
        <v>42</v>
      </c>
      <c r="C588" s="417"/>
      <c r="D588" s="55" t="s">
        <v>468</v>
      </c>
      <c r="E588" s="65">
        <f t="shared" si="119"/>
        <v>0</v>
      </c>
      <c r="F588" s="48">
        <f t="shared" si="121"/>
        <v>0</v>
      </c>
      <c r="G588" s="48">
        <f t="shared" si="122"/>
        <v>0</v>
      </c>
      <c r="H588" s="48">
        <f t="shared" si="123"/>
        <v>0</v>
      </c>
      <c r="I588" s="48">
        <f t="shared" si="124"/>
        <v>0</v>
      </c>
      <c r="J588" s="20" t="s">
        <v>26</v>
      </c>
      <c r="K588" s="33">
        <v>0.65</v>
      </c>
      <c r="L588" s="166"/>
      <c r="M588" s="418"/>
    </row>
    <row r="589" spans="1:13" ht="15.75" outlineLevel="1" x14ac:dyDescent="0.25">
      <c r="A589" s="51">
        <f t="shared" si="126"/>
        <v>25</v>
      </c>
      <c r="B589" s="71" t="s">
        <v>42</v>
      </c>
      <c r="C589" s="417"/>
      <c r="D589" s="55" t="s">
        <v>469</v>
      </c>
      <c r="E589" s="65">
        <f t="shared" si="119"/>
        <v>0</v>
      </c>
      <c r="F589" s="48">
        <f t="shared" si="121"/>
        <v>0</v>
      </c>
      <c r="G589" s="48">
        <f t="shared" si="122"/>
        <v>0</v>
      </c>
      <c r="H589" s="48">
        <f t="shared" si="123"/>
        <v>0</v>
      </c>
      <c r="I589" s="48">
        <f t="shared" si="124"/>
        <v>0</v>
      </c>
      <c r="J589" s="20" t="s">
        <v>26</v>
      </c>
      <c r="K589" s="33">
        <v>0.57999999999999996</v>
      </c>
      <c r="L589" s="166"/>
      <c r="M589" s="418"/>
    </row>
    <row r="590" spans="1:13" ht="15.75" outlineLevel="1" x14ac:dyDescent="0.25">
      <c r="A590" s="51">
        <f t="shared" si="126"/>
        <v>26</v>
      </c>
      <c r="B590" s="427" t="s">
        <v>7</v>
      </c>
      <c r="C590" s="399" t="s">
        <v>45</v>
      </c>
      <c r="D590" s="55" t="s">
        <v>395</v>
      </c>
      <c r="E590" s="65">
        <f t="shared" si="119"/>
        <v>0</v>
      </c>
      <c r="F590" s="48">
        <f t="shared" si="121"/>
        <v>0</v>
      </c>
      <c r="G590" s="48">
        <f t="shared" si="122"/>
        <v>0</v>
      </c>
      <c r="H590" s="48">
        <f t="shared" si="123"/>
        <v>0</v>
      </c>
      <c r="I590" s="48">
        <f t="shared" si="124"/>
        <v>0</v>
      </c>
      <c r="J590" s="20" t="s">
        <v>26</v>
      </c>
      <c r="K590" s="33">
        <v>0.81</v>
      </c>
      <c r="L590" s="166"/>
      <c r="M590" s="451" t="s">
        <v>146</v>
      </c>
    </row>
    <row r="591" spans="1:13" ht="15.75" outlineLevel="1" x14ac:dyDescent="0.25">
      <c r="A591" s="51">
        <f t="shared" si="126"/>
        <v>27</v>
      </c>
      <c r="B591" s="427" t="s">
        <v>7</v>
      </c>
      <c r="C591" s="399" t="s">
        <v>45</v>
      </c>
      <c r="D591" s="55" t="s">
        <v>397</v>
      </c>
      <c r="E591" s="65">
        <f t="shared" si="119"/>
        <v>0</v>
      </c>
      <c r="F591" s="48">
        <f t="shared" si="121"/>
        <v>0</v>
      </c>
      <c r="G591" s="48">
        <f t="shared" si="122"/>
        <v>0</v>
      </c>
      <c r="H591" s="48">
        <f t="shared" si="123"/>
        <v>0</v>
      </c>
      <c r="I591" s="48">
        <f t="shared" si="124"/>
        <v>0</v>
      </c>
      <c r="J591" s="20" t="s">
        <v>26</v>
      </c>
      <c r="K591" s="33">
        <v>0.72</v>
      </c>
      <c r="L591" s="166"/>
      <c r="M591" s="451" t="s">
        <v>146</v>
      </c>
    </row>
    <row r="592" spans="1:13" ht="15.75" outlineLevel="1" x14ac:dyDescent="0.25">
      <c r="A592" s="51">
        <f t="shared" si="126"/>
        <v>28</v>
      </c>
      <c r="B592" s="427" t="s">
        <v>7</v>
      </c>
      <c r="C592" s="399" t="s">
        <v>51</v>
      </c>
      <c r="D592" s="55" t="s">
        <v>398</v>
      </c>
      <c r="E592" s="65">
        <f t="shared" si="119"/>
        <v>0</v>
      </c>
      <c r="F592" s="48">
        <f t="shared" si="121"/>
        <v>0</v>
      </c>
      <c r="G592" s="48">
        <f t="shared" si="122"/>
        <v>0</v>
      </c>
      <c r="H592" s="48">
        <f t="shared" si="123"/>
        <v>0</v>
      </c>
      <c r="I592" s="48">
        <f t="shared" si="124"/>
        <v>0</v>
      </c>
      <c r="J592" s="20" t="s">
        <v>26</v>
      </c>
      <c r="K592" s="33">
        <v>0.72</v>
      </c>
      <c r="L592" s="166"/>
      <c r="M592" s="359" t="s">
        <v>146</v>
      </c>
    </row>
    <row r="593" spans="1:16" ht="15.75" outlineLevel="1" x14ac:dyDescent="0.25">
      <c r="A593" s="51">
        <f t="shared" si="126"/>
        <v>29</v>
      </c>
      <c r="B593" s="71" t="s">
        <v>42</v>
      </c>
      <c r="C593" s="399"/>
      <c r="D593" s="55" t="s">
        <v>399</v>
      </c>
      <c r="E593" s="65">
        <f t="shared" si="119"/>
        <v>0</v>
      </c>
      <c r="F593" s="48">
        <f t="shared" si="121"/>
        <v>0</v>
      </c>
      <c r="G593" s="48">
        <f t="shared" si="122"/>
        <v>0</v>
      </c>
      <c r="H593" s="48">
        <f t="shared" si="123"/>
        <v>0</v>
      </c>
      <c r="I593" s="48">
        <f t="shared" si="124"/>
        <v>0</v>
      </c>
      <c r="J593" s="20" t="s">
        <v>26</v>
      </c>
      <c r="K593" s="33">
        <v>0.73</v>
      </c>
      <c r="L593" s="166"/>
      <c r="M593" s="359" t="s">
        <v>146</v>
      </c>
    </row>
    <row r="594" spans="1:16" ht="16.5" outlineLevel="1" thickBot="1" x14ac:dyDescent="0.3">
      <c r="A594" s="312">
        <f t="shared" si="126"/>
        <v>30</v>
      </c>
      <c r="B594" s="638" t="s">
        <v>7</v>
      </c>
      <c r="C594" s="406" t="s">
        <v>51</v>
      </c>
      <c r="D594" s="481" t="s">
        <v>396</v>
      </c>
      <c r="E594" s="343">
        <f t="shared" si="119"/>
        <v>0</v>
      </c>
      <c r="F594" s="343">
        <f t="shared" si="121"/>
        <v>0</v>
      </c>
      <c r="G594" s="343">
        <f t="shared" si="122"/>
        <v>0</v>
      </c>
      <c r="H594" s="343">
        <f t="shared" si="123"/>
        <v>0</v>
      </c>
      <c r="I594" s="343">
        <f t="shared" si="124"/>
        <v>0</v>
      </c>
      <c r="J594" s="482" t="s">
        <v>26</v>
      </c>
      <c r="K594" s="627">
        <v>0.61</v>
      </c>
      <c r="L594" s="198"/>
      <c r="M594" s="360" t="s">
        <v>146</v>
      </c>
    </row>
    <row r="595" spans="1:16" ht="15.75" outlineLevel="1" x14ac:dyDescent="0.25">
      <c r="A595" s="313">
        <f t="shared" si="126"/>
        <v>31</v>
      </c>
      <c r="B595" s="323" t="s">
        <v>42</v>
      </c>
      <c r="C595" s="428"/>
      <c r="D595" s="476" t="s">
        <v>653</v>
      </c>
      <c r="E595" s="65">
        <f t="shared" si="119"/>
        <v>0</v>
      </c>
      <c r="F595" s="65">
        <f t="shared" si="121"/>
        <v>0</v>
      </c>
      <c r="G595" s="65">
        <f t="shared" si="122"/>
        <v>0</v>
      </c>
      <c r="H595" s="65">
        <f t="shared" si="123"/>
        <v>0</v>
      </c>
      <c r="I595" s="65">
        <f t="shared" si="124"/>
        <v>0</v>
      </c>
      <c r="J595" s="474" t="s">
        <v>26</v>
      </c>
      <c r="K595" s="606">
        <v>0.55000000000000004</v>
      </c>
      <c r="L595" s="166"/>
      <c r="M595" s="637"/>
    </row>
    <row r="596" spans="1:16" ht="16.5" thickBot="1" x14ac:dyDescent="0.3">
      <c r="A596" s="312">
        <f t="shared" si="126"/>
        <v>32</v>
      </c>
      <c r="B596" s="630" t="s">
        <v>42</v>
      </c>
      <c r="C596" s="659" t="s">
        <v>51</v>
      </c>
      <c r="D596" s="632" t="s">
        <v>259</v>
      </c>
      <c r="E596" s="342">
        <f t="shared" si="119"/>
        <v>0</v>
      </c>
      <c r="F596" s="342">
        <f t="shared" si="121"/>
        <v>0</v>
      </c>
      <c r="G596" s="342">
        <f t="shared" si="122"/>
        <v>0</v>
      </c>
      <c r="H596" s="342">
        <f t="shared" si="123"/>
        <v>0</v>
      </c>
      <c r="I596" s="342">
        <f t="shared" si="124"/>
        <v>0</v>
      </c>
      <c r="J596" s="447" t="s">
        <v>26</v>
      </c>
      <c r="K596" s="633">
        <v>0.73</v>
      </c>
      <c r="L596" s="179"/>
      <c r="M596" s="681"/>
    </row>
    <row r="597" spans="1:16" ht="15.75" x14ac:dyDescent="0.25">
      <c r="A597" s="313">
        <f t="shared" si="126"/>
        <v>33</v>
      </c>
      <c r="B597" s="625" t="s">
        <v>7</v>
      </c>
      <c r="C597" s="428" t="s">
        <v>48</v>
      </c>
      <c r="D597" s="639" t="s">
        <v>401</v>
      </c>
      <c r="E597" s="65">
        <f t="shared" si="119"/>
        <v>0</v>
      </c>
      <c r="F597" s="65">
        <f t="shared" si="121"/>
        <v>0</v>
      </c>
      <c r="G597" s="65">
        <f t="shared" si="122"/>
        <v>0</v>
      </c>
      <c r="H597" s="65">
        <f t="shared" si="123"/>
        <v>0</v>
      </c>
      <c r="I597" s="65">
        <f t="shared" si="124"/>
        <v>0</v>
      </c>
      <c r="J597" s="474" t="s">
        <v>26</v>
      </c>
      <c r="K597" s="606">
        <v>0.82</v>
      </c>
      <c r="L597" s="166"/>
      <c r="M597" s="640" t="s">
        <v>146</v>
      </c>
    </row>
    <row r="598" spans="1:16" ht="15.75" x14ac:dyDescent="0.25">
      <c r="A598" s="51">
        <f t="shared" si="126"/>
        <v>34</v>
      </c>
      <c r="B598" s="71" t="s">
        <v>42</v>
      </c>
      <c r="C598" s="399" t="s">
        <v>48</v>
      </c>
      <c r="D598" s="419" t="s">
        <v>681</v>
      </c>
      <c r="E598" s="65">
        <f t="shared" si="119"/>
        <v>0</v>
      </c>
      <c r="F598" s="48">
        <f t="shared" si="121"/>
        <v>0</v>
      </c>
      <c r="G598" s="48">
        <f t="shared" si="122"/>
        <v>0</v>
      </c>
      <c r="H598" s="48">
        <f t="shared" si="123"/>
        <v>0</v>
      </c>
      <c r="I598" s="48">
        <f t="shared" si="124"/>
        <v>0</v>
      </c>
      <c r="J598" s="20" t="s">
        <v>26</v>
      </c>
      <c r="K598" s="33">
        <v>0.85</v>
      </c>
      <c r="L598" s="166"/>
      <c r="M598" s="371"/>
    </row>
    <row r="599" spans="1:16" ht="16.5" thickBot="1" x14ac:dyDescent="0.3">
      <c r="A599" s="312">
        <f>A598+1</f>
        <v>35</v>
      </c>
      <c r="B599" s="638" t="s">
        <v>7</v>
      </c>
      <c r="C599" s="406"/>
      <c r="D599" s="481" t="s">
        <v>668</v>
      </c>
      <c r="E599" s="343">
        <f t="shared" si="119"/>
        <v>0</v>
      </c>
      <c r="F599" s="343">
        <f t="shared" si="121"/>
        <v>0</v>
      </c>
      <c r="G599" s="343">
        <f t="shared" si="122"/>
        <v>0</v>
      </c>
      <c r="H599" s="343">
        <f t="shared" si="123"/>
        <v>0</v>
      </c>
      <c r="I599" s="343">
        <f t="shared" si="124"/>
        <v>0</v>
      </c>
      <c r="J599" s="482" t="s">
        <v>26</v>
      </c>
      <c r="K599" s="627">
        <v>0.62</v>
      </c>
      <c r="L599" s="198"/>
      <c r="M599" s="360" t="s">
        <v>146</v>
      </c>
    </row>
    <row r="600" spans="1:16" ht="15.75" x14ac:dyDescent="0.25">
      <c r="A600" s="313">
        <f>A599+1</f>
        <v>36</v>
      </c>
      <c r="B600" s="314" t="s">
        <v>7</v>
      </c>
      <c r="C600" s="613"/>
      <c r="D600" s="476" t="s">
        <v>404</v>
      </c>
      <c r="E600" s="65">
        <f t="shared" si="119"/>
        <v>0</v>
      </c>
      <c r="F600" s="65">
        <f t="shared" si="121"/>
        <v>0</v>
      </c>
      <c r="G600" s="65">
        <f t="shared" si="122"/>
        <v>0</v>
      </c>
      <c r="H600" s="65">
        <f t="shared" si="123"/>
        <v>0</v>
      </c>
      <c r="I600" s="65">
        <f t="shared" si="124"/>
        <v>0</v>
      </c>
      <c r="J600" s="474" t="s">
        <v>26</v>
      </c>
      <c r="K600" s="606">
        <v>0.74</v>
      </c>
      <c r="L600" s="166"/>
      <c r="M600" s="443"/>
    </row>
    <row r="601" spans="1:16" ht="15.75" x14ac:dyDescent="0.25">
      <c r="A601" s="51">
        <f t="shared" ref="A601:A602" si="129">A600+1</f>
        <v>37</v>
      </c>
      <c r="B601" s="159" t="s">
        <v>7</v>
      </c>
      <c r="C601" s="45"/>
      <c r="D601" s="55" t="s">
        <v>593</v>
      </c>
      <c r="E601" s="65">
        <f t="shared" si="119"/>
        <v>0</v>
      </c>
      <c r="F601" s="48">
        <f t="shared" si="121"/>
        <v>0</v>
      </c>
      <c r="G601" s="48">
        <f t="shared" si="122"/>
        <v>0</v>
      </c>
      <c r="H601" s="48">
        <f t="shared" si="123"/>
        <v>0</v>
      </c>
      <c r="I601" s="48">
        <f t="shared" si="124"/>
        <v>0</v>
      </c>
      <c r="J601" s="20" t="s">
        <v>26</v>
      </c>
      <c r="K601" s="33">
        <v>0.72</v>
      </c>
      <c r="L601" s="166"/>
      <c r="M601" s="359" t="s">
        <v>146</v>
      </c>
    </row>
    <row r="602" spans="1:16" ht="16.5" thickBot="1" x14ac:dyDescent="0.3">
      <c r="A602" s="312">
        <f t="shared" si="129"/>
        <v>38</v>
      </c>
      <c r="B602" s="479" t="s">
        <v>42</v>
      </c>
      <c r="C602" s="406"/>
      <c r="D602" s="481" t="s">
        <v>461</v>
      </c>
      <c r="E602" s="343">
        <f t="shared" si="119"/>
        <v>0</v>
      </c>
      <c r="F602" s="343">
        <f t="shared" si="121"/>
        <v>0</v>
      </c>
      <c r="G602" s="343">
        <f t="shared" si="122"/>
        <v>0</v>
      </c>
      <c r="H602" s="343">
        <f t="shared" si="123"/>
        <v>0</v>
      </c>
      <c r="I602" s="343">
        <f t="shared" si="124"/>
        <v>0</v>
      </c>
      <c r="J602" s="482" t="s">
        <v>26</v>
      </c>
      <c r="K602" s="627">
        <v>0.71</v>
      </c>
      <c r="L602" s="198"/>
      <c r="M602" s="360"/>
    </row>
    <row r="603" spans="1:16" ht="15.75" x14ac:dyDescent="0.25">
      <c r="A603" s="313">
        <f t="shared" ref="A603:A606" si="130">A602+1</f>
        <v>39</v>
      </c>
      <c r="B603" s="314" t="s">
        <v>7</v>
      </c>
      <c r="C603" s="613"/>
      <c r="D603" s="639" t="s">
        <v>595</v>
      </c>
      <c r="E603" s="65">
        <f t="shared" si="119"/>
        <v>0</v>
      </c>
      <c r="F603" s="65">
        <f t="shared" si="121"/>
        <v>0</v>
      </c>
      <c r="G603" s="65">
        <f t="shared" si="122"/>
        <v>0</v>
      </c>
      <c r="H603" s="65">
        <f t="shared" si="123"/>
        <v>0</v>
      </c>
      <c r="I603" s="65">
        <f t="shared" si="124"/>
        <v>0</v>
      </c>
      <c r="J603" s="474" t="s">
        <v>26</v>
      </c>
      <c r="K603" s="606">
        <v>0.72</v>
      </c>
      <c r="L603" s="166"/>
      <c r="M603" s="443" t="s">
        <v>146</v>
      </c>
      <c r="N603" s="420"/>
      <c r="O603" s="421"/>
      <c r="P603" s="422"/>
    </row>
    <row r="604" spans="1:16" ht="15.75" x14ac:dyDescent="0.25">
      <c r="A604" s="51">
        <f t="shared" si="130"/>
        <v>40</v>
      </c>
      <c r="B604" s="159" t="s">
        <v>7</v>
      </c>
      <c r="C604" s="399" t="s">
        <v>403</v>
      </c>
      <c r="D604" s="419" t="s">
        <v>465</v>
      </c>
      <c r="E604" s="65">
        <f t="shared" si="119"/>
        <v>0</v>
      </c>
      <c r="F604" s="48">
        <f t="shared" si="121"/>
        <v>0</v>
      </c>
      <c r="G604" s="48">
        <f t="shared" si="122"/>
        <v>0</v>
      </c>
      <c r="H604" s="48">
        <f t="shared" si="123"/>
        <v>0</v>
      </c>
      <c r="I604" s="48">
        <f t="shared" si="124"/>
        <v>0</v>
      </c>
      <c r="J604" s="20" t="s">
        <v>26</v>
      </c>
      <c r="K604" s="33">
        <v>0.72</v>
      </c>
      <c r="L604" s="166"/>
      <c r="M604" s="359" t="s">
        <v>146</v>
      </c>
      <c r="N604" s="420"/>
      <c r="O604" s="421"/>
      <c r="P604" s="422"/>
    </row>
    <row r="605" spans="1:16" ht="15.75" x14ac:dyDescent="0.25">
      <c r="A605" s="51">
        <f t="shared" si="130"/>
        <v>41</v>
      </c>
      <c r="B605" s="71" t="s">
        <v>42</v>
      </c>
      <c r="C605" s="399"/>
      <c r="D605" s="419" t="s">
        <v>594</v>
      </c>
      <c r="E605" s="65">
        <f t="shared" si="119"/>
        <v>0</v>
      </c>
      <c r="F605" s="48">
        <f t="shared" si="121"/>
        <v>0</v>
      </c>
      <c r="G605" s="48">
        <f t="shared" si="122"/>
        <v>0</v>
      </c>
      <c r="H605" s="48">
        <f t="shared" si="123"/>
        <v>0</v>
      </c>
      <c r="I605" s="48">
        <f t="shared" si="124"/>
        <v>0</v>
      </c>
      <c r="J605" s="20" t="s">
        <v>26</v>
      </c>
      <c r="K605" s="33">
        <v>0.86</v>
      </c>
      <c r="L605" s="166"/>
      <c r="M605" s="359"/>
    </row>
    <row r="606" spans="1:16" ht="16.5" thickBot="1" x14ac:dyDescent="0.3">
      <c r="A606" s="312">
        <f t="shared" si="130"/>
        <v>42</v>
      </c>
      <c r="B606" s="479" t="s">
        <v>42</v>
      </c>
      <c r="C606" s="406"/>
      <c r="D606" s="641" t="s">
        <v>405</v>
      </c>
      <c r="E606" s="343">
        <f t="shared" si="119"/>
        <v>0</v>
      </c>
      <c r="F606" s="343">
        <f t="shared" si="121"/>
        <v>0</v>
      </c>
      <c r="G606" s="343">
        <f t="shared" si="122"/>
        <v>0</v>
      </c>
      <c r="H606" s="343">
        <f t="shared" si="123"/>
        <v>0</v>
      </c>
      <c r="I606" s="343">
        <f t="shared" si="124"/>
        <v>0</v>
      </c>
      <c r="J606" s="482" t="s">
        <v>26</v>
      </c>
      <c r="K606" s="627">
        <v>0.73</v>
      </c>
      <c r="L606" s="198"/>
      <c r="M606" s="360"/>
    </row>
    <row r="607" spans="1:16" ht="15.75" x14ac:dyDescent="0.25">
      <c r="A607" s="313">
        <f t="shared" si="126"/>
        <v>43</v>
      </c>
      <c r="B607" s="323" t="s">
        <v>42</v>
      </c>
      <c r="C607" s="613"/>
      <c r="D607" s="639" t="s">
        <v>326</v>
      </c>
      <c r="E607" s="65">
        <f t="shared" si="119"/>
        <v>0</v>
      </c>
      <c r="F607" s="65">
        <f t="shared" si="121"/>
        <v>0</v>
      </c>
      <c r="G607" s="65">
        <f t="shared" si="122"/>
        <v>0</v>
      </c>
      <c r="H607" s="65">
        <f t="shared" si="123"/>
        <v>0</v>
      </c>
      <c r="I607" s="65">
        <f t="shared" si="124"/>
        <v>0</v>
      </c>
      <c r="J607" s="474" t="s">
        <v>26</v>
      </c>
      <c r="K607" s="606">
        <v>0.7</v>
      </c>
      <c r="L607" s="166"/>
      <c r="M607" s="443" t="s">
        <v>146</v>
      </c>
    </row>
    <row r="608" spans="1:16" ht="15.75" x14ac:dyDescent="0.25">
      <c r="A608" s="51">
        <f t="shared" si="126"/>
        <v>44</v>
      </c>
      <c r="B608" s="71" t="s">
        <v>42</v>
      </c>
      <c r="C608" s="45"/>
      <c r="D608" s="612" t="s">
        <v>327</v>
      </c>
      <c r="E608" s="65">
        <f t="shared" si="119"/>
        <v>0</v>
      </c>
      <c r="F608" s="48">
        <f t="shared" si="121"/>
        <v>0</v>
      </c>
      <c r="G608" s="48">
        <f t="shared" si="122"/>
        <v>0</v>
      </c>
      <c r="H608" s="48">
        <f t="shared" si="123"/>
        <v>0</v>
      </c>
      <c r="I608" s="48">
        <f t="shared" si="124"/>
        <v>0</v>
      </c>
      <c r="J608" s="20" t="s">
        <v>26</v>
      </c>
      <c r="K608" s="33">
        <v>1.28</v>
      </c>
      <c r="L608" s="166"/>
      <c r="M608" s="359" t="s">
        <v>146</v>
      </c>
    </row>
    <row r="609" spans="1:13" ht="16.5" thickBot="1" x14ac:dyDescent="0.3">
      <c r="A609" s="312">
        <f t="shared" si="126"/>
        <v>45</v>
      </c>
      <c r="B609" s="479" t="s">
        <v>42</v>
      </c>
      <c r="C609" s="643"/>
      <c r="D609" s="644" t="s">
        <v>328</v>
      </c>
      <c r="E609" s="343">
        <f t="shared" si="119"/>
        <v>0</v>
      </c>
      <c r="F609" s="343">
        <f t="shared" si="121"/>
        <v>0</v>
      </c>
      <c r="G609" s="343">
        <f t="shared" si="122"/>
        <v>0</v>
      </c>
      <c r="H609" s="343">
        <f t="shared" si="123"/>
        <v>0</v>
      </c>
      <c r="I609" s="343">
        <f t="shared" si="124"/>
        <v>0</v>
      </c>
      <c r="J609" s="482" t="s">
        <v>26</v>
      </c>
      <c r="K609" s="627">
        <v>0.65</v>
      </c>
      <c r="L609" s="198"/>
      <c r="M609" s="360" t="s">
        <v>146</v>
      </c>
    </row>
    <row r="610" spans="1:13" ht="16.5" thickBot="1" x14ac:dyDescent="0.3">
      <c r="A610" s="491">
        <f t="shared" si="126"/>
        <v>46</v>
      </c>
      <c r="B610" s="645" t="s">
        <v>7</v>
      </c>
      <c r="C610" s="623"/>
      <c r="D610" s="646" t="s">
        <v>267</v>
      </c>
      <c r="E610" s="493">
        <f t="shared" si="119"/>
        <v>0</v>
      </c>
      <c r="F610" s="493">
        <f t="shared" si="121"/>
        <v>0</v>
      </c>
      <c r="G610" s="493">
        <f t="shared" si="122"/>
        <v>0</v>
      </c>
      <c r="H610" s="493">
        <f t="shared" si="123"/>
        <v>0</v>
      </c>
      <c r="I610" s="493">
        <f t="shared" si="124"/>
        <v>0</v>
      </c>
      <c r="J610" s="466" t="s">
        <v>26</v>
      </c>
      <c r="K610" s="619">
        <v>1.06</v>
      </c>
      <c r="L610" s="279"/>
      <c r="M610" s="497" t="s">
        <v>146</v>
      </c>
    </row>
    <row r="611" spans="1:13" ht="16.5" thickBot="1" x14ac:dyDescent="0.3">
      <c r="A611" s="491">
        <f t="shared" si="126"/>
        <v>47</v>
      </c>
      <c r="B611" s="645" t="s">
        <v>7</v>
      </c>
      <c r="C611" s="623"/>
      <c r="D611" s="646" t="s">
        <v>266</v>
      </c>
      <c r="E611" s="493">
        <f t="shared" si="119"/>
        <v>0</v>
      </c>
      <c r="F611" s="493">
        <f t="shared" si="121"/>
        <v>0</v>
      </c>
      <c r="G611" s="493">
        <f t="shared" si="122"/>
        <v>0</v>
      </c>
      <c r="H611" s="493">
        <f t="shared" si="123"/>
        <v>0</v>
      </c>
      <c r="I611" s="493">
        <f t="shared" si="124"/>
        <v>0</v>
      </c>
      <c r="J611" s="466" t="s">
        <v>26</v>
      </c>
      <c r="K611" s="619">
        <v>1.58</v>
      </c>
      <c r="L611" s="279"/>
      <c r="M611" s="497"/>
    </row>
    <row r="612" spans="1:13" ht="15.75" x14ac:dyDescent="0.25">
      <c r="A612" s="313">
        <f t="shared" si="126"/>
        <v>48</v>
      </c>
      <c r="B612" s="314" t="s">
        <v>7</v>
      </c>
      <c r="C612" s="613"/>
      <c r="D612" s="476" t="s">
        <v>596</v>
      </c>
      <c r="E612" s="65">
        <f t="shared" si="119"/>
        <v>0</v>
      </c>
      <c r="F612" s="65">
        <f t="shared" si="121"/>
        <v>0</v>
      </c>
      <c r="G612" s="65">
        <f t="shared" si="122"/>
        <v>0</v>
      </c>
      <c r="H612" s="65">
        <f t="shared" si="123"/>
        <v>0</v>
      </c>
      <c r="I612" s="65">
        <f t="shared" si="124"/>
        <v>0</v>
      </c>
      <c r="J612" s="474" t="s">
        <v>26</v>
      </c>
      <c r="K612" s="606">
        <v>0.78</v>
      </c>
      <c r="L612" s="166"/>
      <c r="M612" s="443" t="s">
        <v>146</v>
      </c>
    </row>
    <row r="613" spans="1:13" ht="15.75" x14ac:dyDescent="0.25">
      <c r="A613" s="51">
        <f t="shared" si="126"/>
        <v>49</v>
      </c>
      <c r="B613" s="159" t="s">
        <v>7</v>
      </c>
      <c r="C613" s="399" t="s">
        <v>51</v>
      </c>
      <c r="D613" s="55" t="s">
        <v>597</v>
      </c>
      <c r="E613" s="65">
        <f t="shared" si="119"/>
        <v>0</v>
      </c>
      <c r="F613" s="48">
        <f t="shared" si="121"/>
        <v>0</v>
      </c>
      <c r="G613" s="48">
        <f t="shared" si="122"/>
        <v>0</v>
      </c>
      <c r="H613" s="48">
        <f t="shared" si="123"/>
        <v>0</v>
      </c>
      <c r="I613" s="48">
        <f t="shared" si="124"/>
        <v>0</v>
      </c>
      <c r="J613" s="20" t="s">
        <v>26</v>
      </c>
      <c r="K613" s="33">
        <v>0.78</v>
      </c>
      <c r="L613" s="166"/>
      <c r="M613" s="359" t="s">
        <v>146</v>
      </c>
    </row>
    <row r="614" spans="1:13" ht="15.75" x14ac:dyDescent="0.25">
      <c r="A614" s="51">
        <f t="shared" si="126"/>
        <v>50</v>
      </c>
      <c r="B614" s="159" t="s">
        <v>7</v>
      </c>
      <c r="C614" s="399" t="s">
        <v>51</v>
      </c>
      <c r="D614" s="55" t="s">
        <v>599</v>
      </c>
      <c r="E614" s="65">
        <f t="shared" si="119"/>
        <v>0</v>
      </c>
      <c r="F614" s="48">
        <f t="shared" si="121"/>
        <v>0</v>
      </c>
      <c r="G614" s="48">
        <f t="shared" si="122"/>
        <v>0</v>
      </c>
      <c r="H614" s="48">
        <f t="shared" si="123"/>
        <v>0</v>
      </c>
      <c r="I614" s="48">
        <f t="shared" si="124"/>
        <v>0</v>
      </c>
      <c r="J614" s="20" t="s">
        <v>26</v>
      </c>
      <c r="K614" s="33">
        <v>0.78</v>
      </c>
      <c r="L614" s="166"/>
      <c r="M614" s="359" t="s">
        <v>146</v>
      </c>
    </row>
    <row r="615" spans="1:13" ht="16.5" thickBot="1" x14ac:dyDescent="0.3">
      <c r="A615" s="312">
        <f t="shared" si="126"/>
        <v>51</v>
      </c>
      <c r="B615" s="647" t="s">
        <v>7</v>
      </c>
      <c r="C615" s="643"/>
      <c r="D615" s="481" t="s">
        <v>598</v>
      </c>
      <c r="E615" s="343">
        <f t="shared" si="119"/>
        <v>0</v>
      </c>
      <c r="F615" s="343">
        <f t="shared" si="121"/>
        <v>0</v>
      </c>
      <c r="G615" s="343">
        <f t="shared" si="122"/>
        <v>0</v>
      </c>
      <c r="H615" s="343">
        <f t="shared" si="123"/>
        <v>0</v>
      </c>
      <c r="I615" s="343">
        <f t="shared" si="124"/>
        <v>0</v>
      </c>
      <c r="J615" s="482" t="s">
        <v>26</v>
      </c>
      <c r="K615" s="627">
        <v>3.53</v>
      </c>
      <c r="L615" s="198"/>
      <c r="M615" s="360" t="s">
        <v>146</v>
      </c>
    </row>
    <row r="616" spans="1:13" ht="15.75" x14ac:dyDescent="0.25">
      <c r="A616" s="313">
        <f t="shared" si="126"/>
        <v>52</v>
      </c>
      <c r="B616" s="314" t="s">
        <v>7</v>
      </c>
      <c r="C616" s="613"/>
      <c r="D616" s="642" t="s">
        <v>260</v>
      </c>
      <c r="E616" s="65">
        <f t="shared" si="119"/>
        <v>0</v>
      </c>
      <c r="F616" s="65">
        <f t="shared" si="121"/>
        <v>0</v>
      </c>
      <c r="G616" s="65">
        <f t="shared" si="122"/>
        <v>0</v>
      </c>
      <c r="H616" s="65">
        <f t="shared" si="123"/>
        <v>0</v>
      </c>
      <c r="I616" s="65">
        <f t="shared" si="124"/>
        <v>0</v>
      </c>
      <c r="J616" s="474" t="s">
        <v>26</v>
      </c>
      <c r="K616" s="606">
        <v>1.52</v>
      </c>
      <c r="L616" s="166"/>
      <c r="M616" s="443"/>
    </row>
    <row r="617" spans="1:13" ht="15.75" x14ac:dyDescent="0.25">
      <c r="A617" s="313">
        <f t="shared" si="126"/>
        <v>53</v>
      </c>
      <c r="B617" s="159" t="s">
        <v>7</v>
      </c>
      <c r="C617" s="45"/>
      <c r="D617" s="67" t="s">
        <v>261</v>
      </c>
      <c r="E617" s="65">
        <f t="shared" si="119"/>
        <v>0</v>
      </c>
      <c r="F617" s="48">
        <f t="shared" si="121"/>
        <v>0</v>
      </c>
      <c r="G617" s="48">
        <f t="shared" si="122"/>
        <v>0</v>
      </c>
      <c r="H617" s="48">
        <f t="shared" si="123"/>
        <v>0</v>
      </c>
      <c r="I617" s="48">
        <f t="shared" si="124"/>
        <v>0</v>
      </c>
      <c r="J617" s="20" t="s">
        <v>26</v>
      </c>
      <c r="K617" s="33">
        <v>1.68</v>
      </c>
      <c r="L617" s="166"/>
      <c r="M617" s="359"/>
    </row>
    <row r="618" spans="1:13" ht="16.5" thickBot="1" x14ac:dyDescent="0.3">
      <c r="A618" s="313">
        <f t="shared" si="126"/>
        <v>54</v>
      </c>
      <c r="B618" s="159" t="s">
        <v>7</v>
      </c>
      <c r="C618" s="45"/>
      <c r="D618" s="67" t="s">
        <v>262</v>
      </c>
      <c r="E618" s="65">
        <f t="shared" si="119"/>
        <v>0</v>
      </c>
      <c r="F618" s="48">
        <f t="shared" si="121"/>
        <v>0</v>
      </c>
      <c r="G618" s="48">
        <f t="shared" si="122"/>
        <v>0</v>
      </c>
      <c r="H618" s="48">
        <f t="shared" si="123"/>
        <v>0</v>
      </c>
      <c r="I618" s="48">
        <f t="shared" si="124"/>
        <v>0</v>
      </c>
      <c r="J618" s="20" t="s">
        <v>26</v>
      </c>
      <c r="K618" s="33">
        <v>1.68</v>
      </c>
      <c r="L618" s="166"/>
      <c r="M618" s="359"/>
    </row>
    <row r="619" spans="1:13" ht="21" thickBot="1" x14ac:dyDescent="0.35">
      <c r="A619" s="738" t="s">
        <v>275</v>
      </c>
      <c r="B619" s="739"/>
      <c r="C619" s="739"/>
      <c r="D619" s="739"/>
      <c r="E619" s="300"/>
      <c r="F619" s="300"/>
      <c r="G619" s="300"/>
      <c r="H619" s="301"/>
      <c r="I619" s="301"/>
      <c r="J619" s="302"/>
      <c r="K619" s="303"/>
      <c r="L619" s="304"/>
      <c r="M619" s="305"/>
    </row>
    <row r="620" spans="1:13" ht="15.75" x14ac:dyDescent="0.2">
      <c r="A620" s="740" t="s">
        <v>30</v>
      </c>
      <c r="B620" s="292"/>
      <c r="C620" s="293"/>
      <c r="D620" s="742" t="s">
        <v>25</v>
      </c>
      <c r="E620" s="308">
        <v>-20</v>
      </c>
      <c r="F620" s="308">
        <v>-17</v>
      </c>
      <c r="G620" s="308">
        <v>-15</v>
      </c>
      <c r="H620" s="308">
        <v>-10</v>
      </c>
      <c r="I620" s="308">
        <v>0</v>
      </c>
      <c r="J620" s="452" t="s">
        <v>27</v>
      </c>
      <c r="K620" s="367"/>
      <c r="L620" s="294"/>
      <c r="M620" s="736" t="s">
        <v>34</v>
      </c>
    </row>
    <row r="621" spans="1:13" ht="16.5" thickBot="1" x14ac:dyDescent="0.25">
      <c r="A621" s="741"/>
      <c r="B621" s="295"/>
      <c r="C621" s="296"/>
      <c r="D621" s="743"/>
      <c r="E621" s="297"/>
      <c r="F621" s="309"/>
      <c r="G621" s="309"/>
      <c r="H621" s="309"/>
      <c r="I621" s="309"/>
      <c r="J621" s="453" t="s">
        <v>28</v>
      </c>
      <c r="K621" s="368"/>
      <c r="L621" s="298"/>
      <c r="M621" s="737"/>
    </row>
    <row r="622" spans="1:13" ht="16.5" thickBot="1" x14ac:dyDescent="0.3">
      <c r="A622" s="491">
        <v>1</v>
      </c>
      <c r="B622" s="564" t="s">
        <v>42</v>
      </c>
      <c r="C622" s="650" t="s">
        <v>45</v>
      </c>
      <c r="D622" s="651" t="s">
        <v>263</v>
      </c>
      <c r="E622" s="493">
        <f t="shared" ref="E622:E637" si="131">ROUND(K622*0.8,6)*L622</f>
        <v>0</v>
      </c>
      <c r="F622" s="493">
        <f>ROUND(K622*0.83,6)*L622</f>
        <v>0</v>
      </c>
      <c r="G622" s="493">
        <f>ROUND(K622*0.85,6)*L622</f>
        <v>0</v>
      </c>
      <c r="H622" s="493">
        <f>ROUND(K622*0.9,6)*L622</f>
        <v>0</v>
      </c>
      <c r="I622" s="493">
        <f>K622*L622</f>
        <v>0</v>
      </c>
      <c r="J622" s="652" t="s">
        <v>26</v>
      </c>
      <c r="K622" s="653">
        <v>3.62</v>
      </c>
      <c r="L622" s="279"/>
      <c r="M622" s="654"/>
    </row>
    <row r="623" spans="1:13" ht="15.75" x14ac:dyDescent="0.25">
      <c r="A623" s="485">
        <f t="shared" ref="A623:A637" si="132">A622+1</f>
        <v>2</v>
      </c>
      <c r="B623" s="50" t="s">
        <v>42</v>
      </c>
      <c r="C623" s="428"/>
      <c r="D623" s="429" t="s">
        <v>409</v>
      </c>
      <c r="E623" s="65">
        <f t="shared" si="131"/>
        <v>0</v>
      </c>
      <c r="F623" s="65">
        <f t="shared" ref="F623:F630" si="133">ROUND(K623*0.83,6)*L623</f>
        <v>0</v>
      </c>
      <c r="G623" s="65">
        <f t="shared" ref="G623:G630" si="134">ROUND(K623*0.85,6)*L623</f>
        <v>0</v>
      </c>
      <c r="H623" s="65">
        <f t="shared" ref="H623:H630" si="135">ROUND(K623*0.9,6)*L623</f>
        <v>0</v>
      </c>
      <c r="I623" s="65">
        <f t="shared" ref="I623:I630" si="136">K623*L623</f>
        <v>0</v>
      </c>
      <c r="J623" s="649" t="s">
        <v>26</v>
      </c>
      <c r="K623" s="431">
        <v>5.47</v>
      </c>
      <c r="L623" s="219"/>
      <c r="M623" s="648"/>
    </row>
    <row r="624" spans="1:13" ht="16.5" thickBot="1" x14ac:dyDescent="0.3">
      <c r="A624" s="629">
        <f t="shared" si="132"/>
        <v>3</v>
      </c>
      <c r="B624" s="341" t="s">
        <v>42</v>
      </c>
      <c r="C624" s="406"/>
      <c r="D624" s="461" t="s">
        <v>600</v>
      </c>
      <c r="E624" s="343">
        <f t="shared" si="131"/>
        <v>0</v>
      </c>
      <c r="F624" s="343">
        <f t="shared" si="133"/>
        <v>0</v>
      </c>
      <c r="G624" s="343">
        <f t="shared" si="134"/>
        <v>0</v>
      </c>
      <c r="H624" s="343">
        <f t="shared" si="135"/>
        <v>0</v>
      </c>
      <c r="I624" s="343">
        <f t="shared" si="136"/>
        <v>0</v>
      </c>
      <c r="J624" s="655" t="s">
        <v>26</v>
      </c>
      <c r="K624" s="463">
        <v>4.75</v>
      </c>
      <c r="L624" s="179"/>
      <c r="M624" s="464"/>
    </row>
    <row r="625" spans="1:13" ht="15.75" x14ac:dyDescent="0.25">
      <c r="A625" s="313">
        <f t="shared" si="132"/>
        <v>4</v>
      </c>
      <c r="B625" s="50" t="s">
        <v>42</v>
      </c>
      <c r="C625" s="428"/>
      <c r="D625" s="437" t="s">
        <v>410</v>
      </c>
      <c r="E625" s="65">
        <f t="shared" si="131"/>
        <v>0</v>
      </c>
      <c r="F625" s="65">
        <f t="shared" si="133"/>
        <v>0</v>
      </c>
      <c r="G625" s="65">
        <f t="shared" si="134"/>
        <v>0</v>
      </c>
      <c r="H625" s="65">
        <f t="shared" si="135"/>
        <v>0</v>
      </c>
      <c r="I625" s="65">
        <f t="shared" si="136"/>
        <v>0</v>
      </c>
      <c r="J625" s="649" t="s">
        <v>26</v>
      </c>
      <c r="K625" s="431">
        <v>5.21</v>
      </c>
      <c r="L625" s="166"/>
      <c r="M625" s="432"/>
    </row>
    <row r="626" spans="1:13" ht="15.75" x14ac:dyDescent="0.25">
      <c r="A626" s="313">
        <f t="shared" si="132"/>
        <v>5</v>
      </c>
      <c r="B626" s="50" t="s">
        <v>42</v>
      </c>
      <c r="C626" s="428" t="s">
        <v>53</v>
      </c>
      <c r="D626" s="39" t="s">
        <v>411</v>
      </c>
      <c r="E626" s="65">
        <f t="shared" si="131"/>
        <v>0</v>
      </c>
      <c r="F626" s="65">
        <f t="shared" si="133"/>
        <v>0</v>
      </c>
      <c r="G626" s="65">
        <f t="shared" si="134"/>
        <v>0</v>
      </c>
      <c r="H626" s="65">
        <f t="shared" si="135"/>
        <v>0</v>
      </c>
      <c r="I626" s="65">
        <f t="shared" si="136"/>
        <v>0</v>
      </c>
      <c r="J626" s="430" t="s">
        <v>26</v>
      </c>
      <c r="K626" s="431">
        <v>4.42</v>
      </c>
      <c r="L626" s="166"/>
      <c r="M626" s="432"/>
    </row>
    <row r="627" spans="1:13" ht="15.75" x14ac:dyDescent="0.25">
      <c r="A627" s="313">
        <f t="shared" si="132"/>
        <v>6</v>
      </c>
      <c r="B627" s="38" t="s">
        <v>42</v>
      </c>
      <c r="C627" s="428" t="s">
        <v>48</v>
      </c>
      <c r="D627" s="39" t="s">
        <v>412</v>
      </c>
      <c r="E627" s="65">
        <f t="shared" si="131"/>
        <v>0</v>
      </c>
      <c r="F627" s="65">
        <f t="shared" si="133"/>
        <v>0</v>
      </c>
      <c r="G627" s="65">
        <f t="shared" si="134"/>
        <v>0</v>
      </c>
      <c r="H627" s="65">
        <f t="shared" si="135"/>
        <v>0</v>
      </c>
      <c r="I627" s="65">
        <f t="shared" si="136"/>
        <v>0</v>
      </c>
      <c r="J627" s="430" t="s">
        <v>26</v>
      </c>
      <c r="K627" s="431">
        <v>4.75</v>
      </c>
      <c r="L627" s="166"/>
      <c r="M627" s="432"/>
    </row>
    <row r="628" spans="1:13" ht="16.5" thickBot="1" x14ac:dyDescent="0.3">
      <c r="A628" s="313">
        <f t="shared" si="132"/>
        <v>7</v>
      </c>
      <c r="B628" s="341" t="s">
        <v>42</v>
      </c>
      <c r="C628" s="406"/>
      <c r="D628" s="656" t="s">
        <v>413</v>
      </c>
      <c r="E628" s="343">
        <f t="shared" si="131"/>
        <v>0</v>
      </c>
      <c r="F628" s="343">
        <f t="shared" si="133"/>
        <v>0</v>
      </c>
      <c r="G628" s="343">
        <f t="shared" si="134"/>
        <v>0</v>
      </c>
      <c r="H628" s="343">
        <f t="shared" si="135"/>
        <v>0</v>
      </c>
      <c r="I628" s="343">
        <f t="shared" si="136"/>
        <v>0</v>
      </c>
      <c r="J628" s="655" t="s">
        <v>26</v>
      </c>
      <c r="K628" s="463">
        <v>3.62</v>
      </c>
      <c r="L628" s="166"/>
      <c r="M628" s="657"/>
    </row>
    <row r="629" spans="1:13" ht="15.75" x14ac:dyDescent="0.25">
      <c r="A629" s="674">
        <f t="shared" si="132"/>
        <v>8</v>
      </c>
      <c r="B629" s="675" t="s">
        <v>42</v>
      </c>
      <c r="C629" s="512"/>
      <c r="D629" s="676" t="s">
        <v>602</v>
      </c>
      <c r="E629" s="438">
        <f t="shared" si="131"/>
        <v>0</v>
      </c>
      <c r="F629" s="438">
        <f t="shared" si="133"/>
        <v>0</v>
      </c>
      <c r="G629" s="438">
        <f t="shared" si="134"/>
        <v>0</v>
      </c>
      <c r="H629" s="438">
        <f t="shared" si="135"/>
        <v>0</v>
      </c>
      <c r="I629" s="438">
        <f t="shared" si="136"/>
        <v>0</v>
      </c>
      <c r="J629" s="677" t="s">
        <v>26</v>
      </c>
      <c r="K629" s="678">
        <v>5.47</v>
      </c>
      <c r="L629" s="219"/>
      <c r="M629" s="679"/>
    </row>
    <row r="630" spans="1:13" ht="16.5" thickBot="1" x14ac:dyDescent="0.3">
      <c r="A630" s="672">
        <f t="shared" si="132"/>
        <v>9</v>
      </c>
      <c r="B630" s="658" t="s">
        <v>42</v>
      </c>
      <c r="C630" s="659"/>
      <c r="D630" s="660" t="s">
        <v>646</v>
      </c>
      <c r="E630" s="342">
        <f t="shared" si="131"/>
        <v>0</v>
      </c>
      <c r="F630" s="342">
        <f t="shared" si="133"/>
        <v>0</v>
      </c>
      <c r="G630" s="342">
        <f t="shared" si="134"/>
        <v>0</v>
      </c>
      <c r="H630" s="342">
        <f t="shared" si="135"/>
        <v>0</v>
      </c>
      <c r="I630" s="342">
        <f t="shared" si="136"/>
        <v>0</v>
      </c>
      <c r="J630" s="661" t="s">
        <v>26</v>
      </c>
      <c r="K630" s="662">
        <v>3.98</v>
      </c>
      <c r="L630" s="179"/>
      <c r="M630" s="673"/>
    </row>
    <row r="631" spans="1:13" ht="15.75" x14ac:dyDescent="0.25">
      <c r="A631" s="51">
        <f t="shared" si="132"/>
        <v>10</v>
      </c>
      <c r="B631" s="38" t="s">
        <v>42</v>
      </c>
      <c r="C631" s="399" t="s">
        <v>268</v>
      </c>
      <c r="D631" s="429" t="s">
        <v>264</v>
      </c>
      <c r="E631" s="65">
        <f t="shared" si="131"/>
        <v>0</v>
      </c>
      <c r="F631" s="48">
        <f t="shared" ref="F631:F637" si="137">ROUND(K631*0.83,6)*L631</f>
        <v>0</v>
      </c>
      <c r="G631" s="48">
        <f t="shared" ref="G631:G637" si="138">ROUND(K631*0.85,6)*L631</f>
        <v>0</v>
      </c>
      <c r="H631" s="48">
        <f t="shared" ref="H631:H637" si="139">ROUND(K631*0.9,6)*L631</f>
        <v>0</v>
      </c>
      <c r="I631" s="48">
        <f t="shared" ref="I631:I637" si="140">K631*L631</f>
        <v>0</v>
      </c>
      <c r="J631" s="459" t="s">
        <v>26</v>
      </c>
      <c r="K631" s="431">
        <v>3.8</v>
      </c>
      <c r="L631" s="166"/>
      <c r="M631" s="460"/>
    </row>
    <row r="632" spans="1:13" ht="15.75" x14ac:dyDescent="0.25">
      <c r="A632" s="51">
        <f t="shared" si="132"/>
        <v>11</v>
      </c>
      <c r="B632" s="38" t="s">
        <v>42</v>
      </c>
      <c r="C632" s="399"/>
      <c r="D632" s="429" t="s">
        <v>657</v>
      </c>
      <c r="E632" s="65">
        <f t="shared" si="131"/>
        <v>0</v>
      </c>
      <c r="F632" s="48">
        <f t="shared" si="137"/>
        <v>0</v>
      </c>
      <c r="G632" s="48">
        <f t="shared" si="138"/>
        <v>0</v>
      </c>
      <c r="H632" s="48">
        <f t="shared" si="139"/>
        <v>0</v>
      </c>
      <c r="I632" s="48">
        <f t="shared" si="140"/>
        <v>0</v>
      </c>
      <c r="J632" s="459" t="s">
        <v>26</v>
      </c>
      <c r="K632" s="431">
        <v>4.1100000000000003</v>
      </c>
      <c r="L632" s="166"/>
      <c r="M632" s="460"/>
    </row>
    <row r="633" spans="1:13" ht="15.75" x14ac:dyDescent="0.25">
      <c r="A633" s="51">
        <f t="shared" si="132"/>
        <v>12</v>
      </c>
      <c r="B633" s="38" t="s">
        <v>42</v>
      </c>
      <c r="C633" s="399" t="s">
        <v>49</v>
      </c>
      <c r="D633" s="429" t="s">
        <v>601</v>
      </c>
      <c r="E633" s="65">
        <f t="shared" si="131"/>
        <v>0</v>
      </c>
      <c r="F633" s="48">
        <f t="shared" si="137"/>
        <v>0</v>
      </c>
      <c r="G633" s="48">
        <f t="shared" si="138"/>
        <v>0</v>
      </c>
      <c r="H633" s="48">
        <f t="shared" si="139"/>
        <v>0</v>
      </c>
      <c r="I633" s="48">
        <f t="shared" si="140"/>
        <v>0</v>
      </c>
      <c r="J633" s="459" t="s">
        <v>26</v>
      </c>
      <c r="K633" s="431">
        <v>3.3</v>
      </c>
      <c r="L633" s="166"/>
      <c r="M633" s="460"/>
    </row>
    <row r="634" spans="1:13" ht="16.5" thickBot="1" x14ac:dyDescent="0.3">
      <c r="A634" s="629">
        <f t="shared" si="132"/>
        <v>13</v>
      </c>
      <c r="B634" s="341" t="s">
        <v>42</v>
      </c>
      <c r="C634" s="406" t="s">
        <v>49</v>
      </c>
      <c r="D634" s="461" t="s">
        <v>265</v>
      </c>
      <c r="E634" s="343">
        <f t="shared" si="131"/>
        <v>0</v>
      </c>
      <c r="F634" s="343">
        <f t="shared" si="137"/>
        <v>0</v>
      </c>
      <c r="G634" s="343">
        <f t="shared" si="138"/>
        <v>0</v>
      </c>
      <c r="H634" s="343">
        <f t="shared" si="139"/>
        <v>0</v>
      </c>
      <c r="I634" s="343">
        <f t="shared" si="140"/>
        <v>0</v>
      </c>
      <c r="J634" s="462" t="s">
        <v>26</v>
      </c>
      <c r="K634" s="463">
        <v>4.4400000000000004</v>
      </c>
      <c r="L634" s="198"/>
      <c r="M634" s="657"/>
    </row>
    <row r="635" spans="1:13" ht="15.75" x14ac:dyDescent="0.25">
      <c r="A635" s="485">
        <f t="shared" si="132"/>
        <v>14</v>
      </c>
      <c r="B635" s="675" t="s">
        <v>42</v>
      </c>
      <c r="C635" s="512"/>
      <c r="D635" s="676" t="s">
        <v>647</v>
      </c>
      <c r="E635" s="438">
        <f t="shared" si="131"/>
        <v>0</v>
      </c>
      <c r="F635" s="438">
        <f t="shared" si="137"/>
        <v>0</v>
      </c>
      <c r="G635" s="438">
        <f t="shared" si="138"/>
        <v>0</v>
      </c>
      <c r="H635" s="438">
        <f t="shared" si="139"/>
        <v>0</v>
      </c>
      <c r="I635" s="438">
        <f t="shared" si="140"/>
        <v>0</v>
      </c>
      <c r="J635" s="677" t="s">
        <v>26</v>
      </c>
      <c r="K635" s="678">
        <v>2.48</v>
      </c>
      <c r="L635" s="219"/>
      <c r="M635" s="679"/>
    </row>
    <row r="636" spans="1:13" ht="15.75" x14ac:dyDescent="0.25">
      <c r="A636" s="51">
        <f t="shared" si="132"/>
        <v>15</v>
      </c>
      <c r="B636" s="38" t="s">
        <v>42</v>
      </c>
      <c r="C636" s="399"/>
      <c r="D636" s="682" t="s">
        <v>658</v>
      </c>
      <c r="E636" s="48">
        <f t="shared" si="131"/>
        <v>0</v>
      </c>
      <c r="F636" s="48">
        <f t="shared" si="137"/>
        <v>0</v>
      </c>
      <c r="G636" s="48">
        <f t="shared" si="138"/>
        <v>0</v>
      </c>
      <c r="H636" s="48">
        <f t="shared" si="139"/>
        <v>0</v>
      </c>
      <c r="I636" s="48">
        <f t="shared" si="140"/>
        <v>0</v>
      </c>
      <c r="J636" s="683" t="s">
        <v>26</v>
      </c>
      <c r="K636" s="684">
        <v>2.2999999999999998</v>
      </c>
      <c r="L636" s="166"/>
      <c r="M636" s="685"/>
    </row>
    <row r="637" spans="1:13" ht="16.5" customHeight="1" thickBot="1" x14ac:dyDescent="0.3">
      <c r="A637" s="51">
        <f t="shared" si="132"/>
        <v>16</v>
      </c>
      <c r="B637" s="658" t="s">
        <v>42</v>
      </c>
      <c r="C637" s="659"/>
      <c r="D637" s="660" t="s">
        <v>648</v>
      </c>
      <c r="E637" s="342">
        <f t="shared" si="131"/>
        <v>0</v>
      </c>
      <c r="F637" s="342">
        <f t="shared" si="137"/>
        <v>0</v>
      </c>
      <c r="G637" s="342">
        <f t="shared" si="138"/>
        <v>0</v>
      </c>
      <c r="H637" s="342">
        <f t="shared" si="139"/>
        <v>0</v>
      </c>
      <c r="I637" s="342">
        <f t="shared" si="140"/>
        <v>0</v>
      </c>
      <c r="J637" s="661" t="s">
        <v>26</v>
      </c>
      <c r="K637" s="662">
        <v>2.42</v>
      </c>
      <c r="L637" s="179"/>
      <c r="M637" s="663"/>
    </row>
    <row r="638" spans="1:13" ht="16.5" customHeight="1" thickBot="1" x14ac:dyDescent="0.25">
      <c r="A638"/>
      <c r="B638"/>
      <c r="C638"/>
      <c r="D638"/>
      <c r="E638"/>
      <c r="F638"/>
      <c r="G638"/>
      <c r="H638"/>
      <c r="I638"/>
      <c r="J638"/>
      <c r="K638"/>
      <c r="L638"/>
      <c r="M638"/>
    </row>
    <row r="639" spans="1:13" ht="32.25" customHeight="1" thickBot="1" x14ac:dyDescent="0.4">
      <c r="A639" s="700" t="s">
        <v>621</v>
      </c>
      <c r="B639" s="701"/>
      <c r="C639" s="701"/>
      <c r="D639" s="701"/>
      <c r="E639" s="701"/>
      <c r="F639" s="701"/>
      <c r="G639" s="701"/>
      <c r="H639" s="701"/>
      <c r="I639" s="701"/>
      <c r="J639" s="701"/>
      <c r="K639" s="701"/>
      <c r="L639" s="701"/>
      <c r="M639" s="702"/>
    </row>
    <row r="640" spans="1:13" ht="15" customHeight="1" thickBot="1" x14ac:dyDescent="0.3">
      <c r="A640" s="351" t="s">
        <v>30</v>
      </c>
      <c r="B640" s="352"/>
      <c r="C640" s="353"/>
      <c r="D640" s="703" t="s">
        <v>25</v>
      </c>
      <c r="E640" s="704"/>
      <c r="F640" s="705" t="s">
        <v>287</v>
      </c>
      <c r="G640" s="706"/>
      <c r="H640" s="707"/>
      <c r="I640" s="705" t="s">
        <v>288</v>
      </c>
      <c r="J640" s="706"/>
      <c r="K640" s="707"/>
      <c r="L640" s="362" t="s">
        <v>330</v>
      </c>
      <c r="M640" s="363" t="s">
        <v>289</v>
      </c>
    </row>
    <row r="641" spans="1:13" ht="15" customHeight="1" thickBot="1" x14ac:dyDescent="0.3">
      <c r="A641" s="372">
        <v>1</v>
      </c>
      <c r="B641" s="666" t="s">
        <v>7</v>
      </c>
      <c r="C641" s="407"/>
      <c r="D641" s="692" t="s">
        <v>603</v>
      </c>
      <c r="E641" s="693"/>
      <c r="F641" s="694">
        <v>0.52</v>
      </c>
      <c r="G641" s="695"/>
      <c r="H641" s="696"/>
      <c r="I641" s="697">
        <v>0.26</v>
      </c>
      <c r="J641" s="698"/>
      <c r="K641" s="699"/>
      <c r="L641" s="361"/>
      <c r="M641" s="364"/>
    </row>
    <row r="642" spans="1:13" ht="15.75" customHeight="1" thickBot="1" x14ac:dyDescent="0.3">
      <c r="A642" s="372">
        <f t="shared" ref="A642:A653" si="141">A641+1</f>
        <v>2</v>
      </c>
      <c r="B642" s="666" t="s">
        <v>7</v>
      </c>
      <c r="C642" s="407"/>
      <c r="D642" s="692" t="s">
        <v>604</v>
      </c>
      <c r="E642" s="693"/>
      <c r="F642" s="694">
        <v>0.52</v>
      </c>
      <c r="G642" s="695"/>
      <c r="H642" s="696"/>
      <c r="I642" s="697">
        <v>0.26</v>
      </c>
      <c r="J642" s="698"/>
      <c r="K642" s="699"/>
      <c r="L642" s="361"/>
      <c r="M642" s="364"/>
    </row>
    <row r="643" spans="1:13" ht="15" customHeight="1" thickBot="1" x14ac:dyDescent="0.3">
      <c r="A643" s="372">
        <f t="shared" si="141"/>
        <v>3</v>
      </c>
      <c r="B643" s="666" t="s">
        <v>7</v>
      </c>
      <c r="C643" s="407"/>
      <c r="D643" s="692" t="s">
        <v>605</v>
      </c>
      <c r="E643" s="693"/>
      <c r="F643" s="694">
        <v>0.52</v>
      </c>
      <c r="G643" s="695"/>
      <c r="H643" s="696"/>
      <c r="I643" s="697">
        <v>0.26</v>
      </c>
      <c r="J643" s="698"/>
      <c r="K643" s="699"/>
      <c r="L643" s="361"/>
      <c r="M643" s="364"/>
    </row>
    <row r="644" spans="1:13" ht="15" customHeight="1" thickBot="1" x14ac:dyDescent="0.3">
      <c r="A644" s="372">
        <f t="shared" si="141"/>
        <v>4</v>
      </c>
      <c r="B644" s="666" t="s">
        <v>7</v>
      </c>
      <c r="C644" s="407"/>
      <c r="D644" s="692" t="s">
        <v>652</v>
      </c>
      <c r="E644" s="693"/>
      <c r="F644" s="694">
        <v>0.61</v>
      </c>
      <c r="G644" s="695"/>
      <c r="H644" s="696"/>
      <c r="I644" s="697">
        <v>0.31</v>
      </c>
      <c r="J644" s="698"/>
      <c r="K644" s="699"/>
      <c r="L644" s="361"/>
      <c r="M644" s="364"/>
    </row>
    <row r="645" spans="1:13" ht="15" customHeight="1" thickBot="1" x14ac:dyDescent="0.3">
      <c r="A645" s="372">
        <f t="shared" si="141"/>
        <v>5</v>
      </c>
      <c r="B645" s="666" t="s">
        <v>7</v>
      </c>
      <c r="C645" s="407" t="s">
        <v>268</v>
      </c>
      <c r="D645" s="692" t="s">
        <v>606</v>
      </c>
      <c r="E645" s="693"/>
      <c r="F645" s="694">
        <v>0.61</v>
      </c>
      <c r="G645" s="695"/>
      <c r="H645" s="696"/>
      <c r="I645" s="697">
        <v>0.31</v>
      </c>
      <c r="J645" s="698"/>
      <c r="K645" s="699"/>
      <c r="L645" s="361"/>
      <c r="M645" s="364"/>
    </row>
    <row r="646" spans="1:13" ht="15" customHeight="1" thickBot="1" x14ac:dyDescent="0.3">
      <c r="A646" s="372">
        <f t="shared" si="141"/>
        <v>6</v>
      </c>
      <c r="B646" s="352" t="s">
        <v>42</v>
      </c>
      <c r="C646" s="407"/>
      <c r="D646" s="692" t="s">
        <v>680</v>
      </c>
      <c r="E646" s="693"/>
      <c r="F646" s="694">
        <v>5.0599999999999996</v>
      </c>
      <c r="G646" s="695"/>
      <c r="H646" s="696"/>
      <c r="I646" s="697">
        <v>2.5299999999999998</v>
      </c>
      <c r="J646" s="698"/>
      <c r="K646" s="699"/>
      <c r="L646" s="361"/>
      <c r="M646" s="364"/>
    </row>
    <row r="647" spans="1:13" ht="15" customHeight="1" thickBot="1" x14ac:dyDescent="0.3">
      <c r="A647" s="372">
        <f t="shared" si="141"/>
        <v>7</v>
      </c>
      <c r="B647" s="352" t="s">
        <v>42</v>
      </c>
      <c r="C647" s="407"/>
      <c r="D647" s="692" t="s">
        <v>613</v>
      </c>
      <c r="E647" s="693"/>
      <c r="F647" s="694">
        <v>0.78</v>
      </c>
      <c r="G647" s="695"/>
      <c r="H647" s="696"/>
      <c r="I647" s="697">
        <v>0.39</v>
      </c>
      <c r="J647" s="698"/>
      <c r="K647" s="699"/>
      <c r="L647" s="361"/>
      <c r="M647" s="364"/>
    </row>
    <row r="648" spans="1:13" ht="15" customHeight="1" thickBot="1" x14ac:dyDescent="0.3">
      <c r="A648" s="372">
        <f t="shared" si="141"/>
        <v>8</v>
      </c>
      <c r="B648" s="352" t="s">
        <v>42</v>
      </c>
      <c r="C648" s="407"/>
      <c r="D648" s="692" t="s">
        <v>614</v>
      </c>
      <c r="E648" s="693"/>
      <c r="F648" s="694">
        <v>0.78</v>
      </c>
      <c r="G648" s="695"/>
      <c r="H648" s="696"/>
      <c r="I648" s="697">
        <v>0.39</v>
      </c>
      <c r="J648" s="698"/>
      <c r="K648" s="699"/>
      <c r="L648" s="361"/>
      <c r="M648" s="364"/>
    </row>
    <row r="649" spans="1:13" ht="16.5" customHeight="1" thickBot="1" x14ac:dyDescent="0.3">
      <c r="A649" s="372">
        <f t="shared" si="141"/>
        <v>9</v>
      </c>
      <c r="B649" s="666" t="s">
        <v>7</v>
      </c>
      <c r="C649" s="407"/>
      <c r="D649" s="692" t="s">
        <v>615</v>
      </c>
      <c r="E649" s="693"/>
      <c r="F649" s="694">
        <v>1.87</v>
      </c>
      <c r="G649" s="695"/>
      <c r="H649" s="696"/>
      <c r="I649" s="697">
        <v>0.94</v>
      </c>
      <c r="J649" s="698"/>
      <c r="K649" s="699"/>
      <c r="L649" s="361"/>
      <c r="M649" s="364"/>
    </row>
    <row r="650" spans="1:13" ht="29.25" customHeight="1" thickBot="1" x14ac:dyDescent="0.3">
      <c r="A650" s="372">
        <f t="shared" si="141"/>
        <v>10</v>
      </c>
      <c r="B650" s="666" t="s">
        <v>7</v>
      </c>
      <c r="C650" s="407"/>
      <c r="D650" s="692" t="s">
        <v>651</v>
      </c>
      <c r="E650" s="693"/>
      <c r="F650" s="694">
        <v>1</v>
      </c>
      <c r="G650" s="695"/>
      <c r="H650" s="696"/>
      <c r="I650" s="697">
        <v>0.5</v>
      </c>
      <c r="J650" s="698"/>
      <c r="K650" s="699"/>
      <c r="L650" s="361"/>
      <c r="M650" s="364"/>
    </row>
    <row r="651" spans="1:13" ht="15" customHeight="1" thickBot="1" x14ac:dyDescent="0.3">
      <c r="A651" s="372">
        <f t="shared" si="141"/>
        <v>11</v>
      </c>
      <c r="B651" s="666" t="s">
        <v>7</v>
      </c>
      <c r="C651" s="407"/>
      <c r="D651" s="708" t="s">
        <v>617</v>
      </c>
      <c r="E651" s="709"/>
      <c r="F651" s="694">
        <v>0.49</v>
      </c>
      <c r="G651" s="695"/>
      <c r="H651" s="696"/>
      <c r="I651" s="697">
        <v>0.25</v>
      </c>
      <c r="J651" s="698"/>
      <c r="K651" s="699"/>
      <c r="L651" s="361"/>
      <c r="M651" s="364"/>
    </row>
    <row r="652" spans="1:13" ht="15" customHeight="1" thickBot="1" x14ac:dyDescent="0.3">
      <c r="A652" s="372">
        <f t="shared" si="141"/>
        <v>12</v>
      </c>
      <c r="B652" s="666" t="s">
        <v>7</v>
      </c>
      <c r="C652" s="407" t="s">
        <v>50</v>
      </c>
      <c r="D652" s="708" t="s">
        <v>616</v>
      </c>
      <c r="E652" s="709"/>
      <c r="F652" s="694">
        <v>0.56000000000000005</v>
      </c>
      <c r="G652" s="695"/>
      <c r="H652" s="696"/>
      <c r="I652" s="697">
        <v>0.28000000000000003</v>
      </c>
      <c r="J652" s="698"/>
      <c r="K652" s="699"/>
      <c r="L652" s="361"/>
      <c r="M652" s="364"/>
    </row>
    <row r="653" spans="1:13" ht="15.75" customHeight="1" thickBot="1" x14ac:dyDescent="0.3">
      <c r="A653" s="372">
        <f t="shared" si="141"/>
        <v>13</v>
      </c>
      <c r="B653" s="666" t="s">
        <v>7</v>
      </c>
      <c r="C653" s="407"/>
      <c r="D653" s="708" t="s">
        <v>618</v>
      </c>
      <c r="E653" s="709"/>
      <c r="F653" s="694">
        <v>0.72</v>
      </c>
      <c r="G653" s="695"/>
      <c r="H653" s="696"/>
      <c r="I653" s="697">
        <v>0.36</v>
      </c>
      <c r="J653" s="698"/>
      <c r="K653" s="699"/>
      <c r="L653" s="361"/>
      <c r="M653" s="364"/>
    </row>
    <row r="654" spans="1:13" ht="15.75" x14ac:dyDescent="0.25">
      <c r="A654" s="354"/>
      <c r="B654" s="355"/>
      <c r="C654" s="356"/>
      <c r="D654" s="357"/>
      <c r="E654" s="357"/>
      <c r="F654" s="358"/>
      <c r="G654" s="358"/>
      <c r="H654" s="358"/>
      <c r="I654" s="358"/>
      <c r="J654" s="358"/>
      <c r="K654" s="358"/>
      <c r="L654" s="357"/>
      <c r="M654" s="357"/>
    </row>
    <row r="655" spans="1:13" ht="12.75" x14ac:dyDescent="0.2">
      <c r="A655"/>
      <c r="B655"/>
      <c r="C655"/>
      <c r="D655"/>
      <c r="E655"/>
      <c r="F655"/>
      <c r="G655"/>
      <c r="H655"/>
      <c r="I655"/>
      <c r="J655"/>
      <c r="K655"/>
      <c r="L655"/>
      <c r="M655"/>
    </row>
    <row r="656" spans="1:13" ht="12.75" x14ac:dyDescent="0.2">
      <c r="A656"/>
      <c r="B656"/>
      <c r="C656"/>
      <c r="D656"/>
      <c r="E656"/>
      <c r="F656"/>
      <c r="G656"/>
      <c r="H656"/>
      <c r="I656"/>
      <c r="J656"/>
      <c r="K656"/>
      <c r="L656"/>
      <c r="M656"/>
    </row>
    <row r="657" spans="1:13" ht="12.75" x14ac:dyDescent="0.2">
      <c r="A657"/>
      <c r="B657"/>
      <c r="C657"/>
      <c r="D657"/>
      <c r="E657"/>
      <c r="F657"/>
      <c r="G657"/>
      <c r="H657"/>
      <c r="I657"/>
      <c r="J657"/>
      <c r="K657"/>
      <c r="L657"/>
      <c r="M657"/>
    </row>
    <row r="658" spans="1:13" ht="12.75" x14ac:dyDescent="0.2">
      <c r="A658"/>
      <c r="B658"/>
      <c r="C658"/>
      <c r="D658"/>
      <c r="E658"/>
      <c r="F658"/>
      <c r="G658"/>
      <c r="H658"/>
      <c r="I658"/>
      <c r="J658"/>
      <c r="K658"/>
      <c r="L658"/>
      <c r="M658"/>
    </row>
  </sheetData>
  <sheetProtection autoFilter="0"/>
  <protectedRanges>
    <protectedRange password="C756" sqref="L620:L621 L38:L70 L74:L618" name="Диапазон1_1"/>
  </protectedRanges>
  <autoFilter ref="A37:M37"/>
  <mergeCells count="99">
    <mergeCell ref="D653:E653"/>
    <mergeCell ref="F653:H653"/>
    <mergeCell ref="I653:K653"/>
    <mergeCell ref="F644:H644"/>
    <mergeCell ref="I644:K644"/>
    <mergeCell ref="D645:E645"/>
    <mergeCell ref="F645:H645"/>
    <mergeCell ref="I645:K645"/>
    <mergeCell ref="D646:E646"/>
    <mergeCell ref="F646:H646"/>
    <mergeCell ref="I646:K646"/>
    <mergeCell ref="D648:E648"/>
    <mergeCell ref="F648:H648"/>
    <mergeCell ref="I648:K648"/>
    <mergeCell ref="D652:E652"/>
    <mergeCell ref="F652:H652"/>
    <mergeCell ref="A11:K11"/>
    <mergeCell ref="D18:K18"/>
    <mergeCell ref="I19:L19"/>
    <mergeCell ref="I33:J33"/>
    <mergeCell ref="G33:H33"/>
    <mergeCell ref="E33:F33"/>
    <mergeCell ref="D22:K22"/>
    <mergeCell ref="B23:C23"/>
    <mergeCell ref="A24:C24"/>
    <mergeCell ref="B21:C21"/>
    <mergeCell ref="E21:K21"/>
    <mergeCell ref="I31:J31"/>
    <mergeCell ref="E30:M30"/>
    <mergeCell ref="I32:J32"/>
    <mergeCell ref="E32:F32"/>
    <mergeCell ref="E31:F31"/>
    <mergeCell ref="B1:L1"/>
    <mergeCell ref="B2:L2"/>
    <mergeCell ref="B3:L3"/>
    <mergeCell ref="B28:L28"/>
    <mergeCell ref="D16:K16"/>
    <mergeCell ref="H17:K17"/>
    <mergeCell ref="E15:H15"/>
    <mergeCell ref="B17:C17"/>
    <mergeCell ref="E14:H14"/>
    <mergeCell ref="B4:L4"/>
    <mergeCell ref="B5:L5"/>
    <mergeCell ref="B6:L6"/>
    <mergeCell ref="B7:L7"/>
    <mergeCell ref="B8:L8"/>
    <mergeCell ref="B9:L9"/>
    <mergeCell ref="A10:K10"/>
    <mergeCell ref="M620:M621"/>
    <mergeCell ref="A619:D619"/>
    <mergeCell ref="A620:A621"/>
    <mergeCell ref="D620:D621"/>
    <mergeCell ref="A35:A36"/>
    <mergeCell ref="A562:D562"/>
    <mergeCell ref="A563:A564"/>
    <mergeCell ref="D563:D564"/>
    <mergeCell ref="M35:M36"/>
    <mergeCell ref="M563:M564"/>
    <mergeCell ref="K35:K36"/>
    <mergeCell ref="B19:C19"/>
    <mergeCell ref="A25:K25"/>
    <mergeCell ref="E19:G19"/>
    <mergeCell ref="D642:E642"/>
    <mergeCell ref="F642:H642"/>
    <mergeCell ref="I642:K642"/>
    <mergeCell ref="D20:K20"/>
    <mergeCell ref="B27:L27"/>
    <mergeCell ref="B26:L26"/>
    <mergeCell ref="D35:D36"/>
    <mergeCell ref="C35:C36"/>
    <mergeCell ref="G32:H32"/>
    <mergeCell ref="L35:L36"/>
    <mergeCell ref="G31:H31"/>
    <mergeCell ref="B30:D30"/>
    <mergeCell ref="B29:L29"/>
    <mergeCell ref="I652:K652"/>
    <mergeCell ref="D649:E649"/>
    <mergeCell ref="F649:H649"/>
    <mergeCell ref="I649:K649"/>
    <mergeCell ref="D650:E650"/>
    <mergeCell ref="F650:H650"/>
    <mergeCell ref="I650:K650"/>
    <mergeCell ref="D651:E651"/>
    <mergeCell ref="F651:H651"/>
    <mergeCell ref="I651:K651"/>
    <mergeCell ref="D647:E647"/>
    <mergeCell ref="F647:H647"/>
    <mergeCell ref="I647:K647"/>
    <mergeCell ref="D644:E644"/>
    <mergeCell ref="A639:M639"/>
    <mergeCell ref="F641:H641"/>
    <mergeCell ref="I641:K641"/>
    <mergeCell ref="D641:E641"/>
    <mergeCell ref="D640:E640"/>
    <mergeCell ref="F640:H640"/>
    <mergeCell ref="I640:K640"/>
    <mergeCell ref="D643:E643"/>
    <mergeCell ref="F643:H643"/>
    <mergeCell ref="I643:K643"/>
  </mergeCells>
  <phoneticPr fontId="9"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ignoredErrors>
    <ignoredError sqref="B330:M330" evalError="1"/>
  </ignoredError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2019-20</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2020-10-22T13:40:50Z</cp:lastPrinted>
  <dcterms:created xsi:type="dcterms:W3CDTF">2013-03-17T09:03:09Z</dcterms:created>
  <dcterms:modified xsi:type="dcterms:W3CDTF">2023-04-27T06:57:22Z</dcterms:modified>
</cp:coreProperties>
</file>