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2024'!$A$29:$L$29</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5621" refMode="R1C1"/>
</workbook>
</file>

<file path=xl/calcChain.xml><?xml version="1.0" encoding="utf-8"?>
<calcChain xmlns="http://schemas.openxmlformats.org/spreadsheetml/2006/main">
  <c r="A299" i="1" l="1"/>
  <c r="E298" i="1"/>
  <c r="F298" i="1"/>
  <c r="G298" i="1"/>
  <c r="H298" i="1"/>
  <c r="A373" i="1"/>
  <c r="H293" i="1"/>
  <c r="G293" i="1"/>
  <c r="F293" i="1"/>
  <c r="E293" i="1"/>
  <c r="A293" i="1"/>
  <c r="A178" i="1" l="1"/>
  <c r="A317" i="1"/>
  <c r="A534" i="1"/>
  <c r="A535" i="1" s="1"/>
  <c r="A536" i="1" s="1"/>
  <c r="A537" i="1" s="1"/>
  <c r="A538" i="1" s="1"/>
  <c r="A539" i="1" s="1"/>
  <c r="A540" i="1" s="1"/>
  <c r="E76" i="1"/>
  <c r="F76" i="1"/>
  <c r="G76" i="1"/>
  <c r="H76" i="1"/>
  <c r="A63" i="1"/>
  <c r="A42" i="1"/>
  <c r="A44" i="1" s="1"/>
  <c r="H170" i="1" l="1"/>
  <c r="G170" i="1"/>
  <c r="F170" i="1"/>
  <c r="E170" i="1"/>
  <c r="H357" i="1" l="1"/>
  <c r="G357" i="1"/>
  <c r="F357" i="1"/>
  <c r="E357" i="1"/>
  <c r="E42" i="1" l="1"/>
  <c r="F42" i="1"/>
  <c r="G42" i="1"/>
  <c r="H42" i="1"/>
  <c r="E427" i="1"/>
  <c r="F427" i="1"/>
  <c r="G427" i="1"/>
  <c r="H427" i="1"/>
  <c r="H311" i="1"/>
  <c r="G311" i="1"/>
  <c r="F311" i="1"/>
  <c r="E311" i="1"/>
  <c r="E154" i="1" l="1"/>
  <c r="F154" i="1"/>
  <c r="G154" i="1"/>
  <c r="H154" i="1"/>
  <c r="H141" i="1"/>
  <c r="G141" i="1"/>
  <c r="F141" i="1"/>
  <c r="E141" i="1"/>
  <c r="E164" i="1"/>
  <c r="F164" i="1"/>
  <c r="G164" i="1"/>
  <c r="H164"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5" i="1"/>
  <c r="F165" i="1"/>
  <c r="G165" i="1"/>
  <c r="H165" i="1"/>
  <c r="E166" i="1"/>
  <c r="F166" i="1"/>
  <c r="G166" i="1"/>
  <c r="H166" i="1"/>
  <c r="E151" i="1"/>
  <c r="F151" i="1"/>
  <c r="G151" i="1"/>
  <c r="H151" i="1"/>
  <c r="H147" i="1"/>
  <c r="G147" i="1"/>
  <c r="F147" i="1"/>
  <c r="E147" i="1"/>
  <c r="E439" i="1" l="1"/>
  <c r="F439" i="1"/>
  <c r="G439" i="1"/>
  <c r="H439" i="1"/>
  <c r="E237" i="1" l="1"/>
  <c r="F237" i="1"/>
  <c r="G237" i="1"/>
  <c r="H237" i="1"/>
  <c r="E105" i="1"/>
  <c r="F105" i="1"/>
  <c r="G105" i="1"/>
  <c r="H105" i="1"/>
  <c r="E242" i="1"/>
  <c r="F242" i="1"/>
  <c r="G242" i="1"/>
  <c r="H242" i="1"/>
  <c r="E79" i="1" l="1"/>
  <c r="F79" i="1"/>
  <c r="G79" i="1"/>
  <c r="H79" i="1"/>
  <c r="E32" i="1" l="1"/>
  <c r="F32" i="1"/>
  <c r="G32" i="1"/>
  <c r="H32" i="1"/>
  <c r="E75" i="1" l="1"/>
  <c r="F75" i="1"/>
  <c r="G75" i="1"/>
  <c r="H75" i="1"/>
  <c r="E445" i="1"/>
  <c r="F445" i="1"/>
  <c r="G445" i="1"/>
  <c r="H445" i="1"/>
  <c r="E212" i="1"/>
  <c r="F212" i="1"/>
  <c r="G212" i="1"/>
  <c r="H212" i="1"/>
  <c r="H117" i="1"/>
  <c r="G117" i="1"/>
  <c r="F117" i="1"/>
  <c r="E117" i="1"/>
  <c r="E153" i="1"/>
  <c r="F153" i="1"/>
  <c r="G153" i="1"/>
  <c r="H153" i="1"/>
  <c r="E152" i="1"/>
  <c r="F152" i="1"/>
  <c r="G152" i="1"/>
  <c r="H152" i="1"/>
  <c r="E407" i="1" l="1"/>
  <c r="F407" i="1"/>
  <c r="G407" i="1"/>
  <c r="H407" i="1"/>
  <c r="E451" i="1" l="1"/>
  <c r="F451" i="1"/>
  <c r="G451" i="1"/>
  <c r="H451" i="1"/>
  <c r="E320" i="1" l="1"/>
  <c r="F320" i="1"/>
  <c r="G320" i="1"/>
  <c r="H320" i="1"/>
  <c r="E300" i="1"/>
  <c r="F300" i="1"/>
  <c r="G300" i="1"/>
  <c r="H300" i="1"/>
  <c r="H299" i="1"/>
  <c r="G299" i="1"/>
  <c r="F299" i="1"/>
  <c r="E299" i="1"/>
  <c r="H116" i="1"/>
  <c r="G116" i="1"/>
  <c r="F116" i="1"/>
  <c r="E116" i="1"/>
  <c r="H120" i="1"/>
  <c r="G120" i="1"/>
  <c r="F120" i="1"/>
  <c r="E120" i="1"/>
  <c r="E126" i="1"/>
  <c r="F126" i="1"/>
  <c r="G126" i="1"/>
  <c r="H126" i="1"/>
  <c r="E482" i="1"/>
  <c r="F482" i="1"/>
  <c r="G482" i="1"/>
  <c r="H482" i="1"/>
  <c r="E481" i="1"/>
  <c r="F481" i="1"/>
  <c r="G481" i="1"/>
  <c r="H481" i="1"/>
  <c r="E452" i="1" l="1"/>
  <c r="F452" i="1"/>
  <c r="G452" i="1"/>
  <c r="H452" i="1"/>
  <c r="E397" i="1"/>
  <c r="F397" i="1"/>
  <c r="G397" i="1"/>
  <c r="H397" i="1"/>
  <c r="E386" i="1"/>
  <c r="F386" i="1"/>
  <c r="G386" i="1"/>
  <c r="H386" i="1"/>
  <c r="E428" i="1"/>
  <c r="F428" i="1"/>
  <c r="G428" i="1"/>
  <c r="H428" i="1"/>
  <c r="E404" i="1"/>
  <c r="F404" i="1"/>
  <c r="G404" i="1"/>
  <c r="H404" i="1"/>
  <c r="E402" i="1"/>
  <c r="F402" i="1"/>
  <c r="G402" i="1"/>
  <c r="H402" i="1"/>
  <c r="E399" i="1"/>
  <c r="F399" i="1"/>
  <c r="G399" i="1"/>
  <c r="H399" i="1"/>
  <c r="E403" i="1" l="1"/>
  <c r="E334" i="1"/>
  <c r="E294" i="1"/>
  <c r="F169" i="1"/>
  <c r="E169" i="1"/>
  <c r="E518" i="1" l="1"/>
  <c r="E519" i="1"/>
  <c r="E520" i="1"/>
  <c r="E521" i="1"/>
  <c r="E522" i="1"/>
  <c r="E476" i="1"/>
  <c r="E477" i="1"/>
  <c r="E478" i="1"/>
  <c r="E479" i="1"/>
  <c r="E480"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457" i="1"/>
  <c r="E458" i="1"/>
  <c r="E459" i="1"/>
  <c r="E460" i="1"/>
  <c r="E461" i="1"/>
  <c r="E462" i="1"/>
  <c r="E463" i="1"/>
  <c r="E464" i="1"/>
  <c r="E465" i="1"/>
  <c r="E466" i="1"/>
  <c r="E467" i="1"/>
  <c r="E468" i="1"/>
  <c r="E469" i="1"/>
  <c r="E470" i="1"/>
  <c r="E471" i="1"/>
  <c r="E472" i="1"/>
  <c r="E431" i="1"/>
  <c r="E432" i="1"/>
  <c r="E433" i="1"/>
  <c r="E434" i="1"/>
  <c r="E435" i="1"/>
  <c r="E436" i="1"/>
  <c r="E437" i="1"/>
  <c r="E438" i="1"/>
  <c r="E440" i="1"/>
  <c r="E441" i="1"/>
  <c r="E442" i="1"/>
  <c r="E443" i="1"/>
  <c r="E444" i="1"/>
  <c r="E446" i="1"/>
  <c r="E447" i="1"/>
  <c r="E448" i="1"/>
  <c r="E449" i="1"/>
  <c r="E450" i="1"/>
  <c r="E453" i="1"/>
  <c r="E454" i="1"/>
  <c r="E455" i="1"/>
  <c r="E409" i="1"/>
  <c r="E410" i="1"/>
  <c r="E411" i="1"/>
  <c r="E412" i="1"/>
  <c r="E413" i="1"/>
  <c r="E414" i="1"/>
  <c r="E415" i="1"/>
  <c r="E416" i="1"/>
  <c r="E417" i="1"/>
  <c r="E418" i="1"/>
  <c r="E419" i="1"/>
  <c r="E420" i="1"/>
  <c r="E421" i="1"/>
  <c r="E422" i="1"/>
  <c r="E423" i="1"/>
  <c r="E424" i="1"/>
  <c r="E425" i="1"/>
  <c r="E426" i="1"/>
  <c r="E429" i="1"/>
  <c r="E385" i="1"/>
  <c r="E387" i="1"/>
  <c r="E388" i="1"/>
  <c r="E389" i="1"/>
  <c r="E390" i="1"/>
  <c r="E391" i="1"/>
  <c r="E392" i="1"/>
  <c r="E393" i="1"/>
  <c r="E394" i="1"/>
  <c r="E395" i="1"/>
  <c r="E396" i="1"/>
  <c r="E398" i="1"/>
  <c r="E400" i="1"/>
  <c r="E401" i="1"/>
  <c r="E405" i="1"/>
  <c r="E369" i="1"/>
  <c r="E370" i="1"/>
  <c r="E371" i="1"/>
  <c r="E372" i="1"/>
  <c r="E373" i="1"/>
  <c r="E374" i="1"/>
  <c r="E375" i="1"/>
  <c r="E376" i="1"/>
  <c r="E377" i="1"/>
  <c r="E378" i="1"/>
  <c r="E379" i="1"/>
  <c r="E380" i="1"/>
  <c r="E381" i="1"/>
  <c r="E382" i="1"/>
  <c r="E341" i="1"/>
  <c r="E342" i="1"/>
  <c r="E343" i="1"/>
  <c r="E344" i="1"/>
  <c r="E345" i="1"/>
  <c r="E346" i="1"/>
  <c r="E347" i="1"/>
  <c r="E348" i="1"/>
  <c r="E349" i="1"/>
  <c r="E350" i="1"/>
  <c r="E351" i="1"/>
  <c r="E352" i="1"/>
  <c r="E353" i="1"/>
  <c r="E354" i="1"/>
  <c r="E355" i="1"/>
  <c r="E356" i="1"/>
  <c r="E358" i="1"/>
  <c r="E359" i="1"/>
  <c r="E360" i="1"/>
  <c r="E361" i="1"/>
  <c r="E362" i="1"/>
  <c r="E363" i="1"/>
  <c r="E364" i="1"/>
  <c r="E365" i="1"/>
  <c r="E366" i="1"/>
  <c r="E367" i="1"/>
  <c r="E323" i="1"/>
  <c r="E324" i="1"/>
  <c r="E325" i="1"/>
  <c r="E326" i="1"/>
  <c r="E327" i="1"/>
  <c r="E328" i="1"/>
  <c r="E329" i="1"/>
  <c r="E330" i="1"/>
  <c r="E331" i="1"/>
  <c r="E332" i="1"/>
  <c r="E333" i="1"/>
  <c r="E335" i="1"/>
  <c r="E336" i="1"/>
  <c r="E337" i="1"/>
  <c r="E338" i="1"/>
  <c r="E339" i="1"/>
  <c r="E289" i="1"/>
  <c r="E290" i="1"/>
  <c r="E291" i="1"/>
  <c r="E292" i="1"/>
  <c r="E295" i="1"/>
  <c r="E296" i="1"/>
  <c r="E297" i="1"/>
  <c r="E301" i="1"/>
  <c r="E302" i="1"/>
  <c r="E303" i="1"/>
  <c r="E304" i="1"/>
  <c r="E305" i="1"/>
  <c r="E306" i="1"/>
  <c r="E307" i="1"/>
  <c r="E308" i="1"/>
  <c r="E309" i="1"/>
  <c r="E310" i="1"/>
  <c r="E312" i="1"/>
  <c r="E313" i="1"/>
  <c r="E314" i="1"/>
  <c r="E315" i="1"/>
  <c r="E316" i="1"/>
  <c r="E317" i="1"/>
  <c r="E318" i="1"/>
  <c r="E319" i="1"/>
  <c r="E321"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189" i="1"/>
  <c r="E190" i="1"/>
  <c r="E192" i="1"/>
  <c r="E193" i="1"/>
  <c r="E194" i="1"/>
  <c r="E195" i="1"/>
  <c r="E196" i="1"/>
  <c r="E197" i="1"/>
  <c r="E198" i="1"/>
  <c r="E199" i="1"/>
  <c r="E200" i="1"/>
  <c r="E201" i="1"/>
  <c r="E202" i="1"/>
  <c r="E203" i="1"/>
  <c r="E204" i="1"/>
  <c r="E205" i="1"/>
  <c r="E206" i="1"/>
  <c r="E207" i="1"/>
  <c r="E208" i="1"/>
  <c r="E209" i="1"/>
  <c r="E210" i="1"/>
  <c r="E211" i="1"/>
  <c r="E213" i="1"/>
  <c r="E214" i="1"/>
  <c r="E215" i="1"/>
  <c r="E216" i="1"/>
  <c r="E217" i="1"/>
  <c r="E218" i="1"/>
  <c r="E219" i="1"/>
  <c r="E220" i="1"/>
  <c r="E221" i="1"/>
  <c r="E222" i="1"/>
  <c r="E223" i="1"/>
  <c r="E224" i="1"/>
  <c r="E225" i="1"/>
  <c r="E226" i="1"/>
  <c r="E227" i="1"/>
  <c r="E228" i="1"/>
  <c r="E229" i="1"/>
  <c r="E230" i="1"/>
  <c r="E231" i="1"/>
  <c r="E232" i="1"/>
  <c r="E233" i="1"/>
  <c r="E234" i="1"/>
  <c r="E235" i="1"/>
  <c r="E236" i="1"/>
  <c r="E238" i="1"/>
  <c r="E239" i="1"/>
  <c r="E240" i="1"/>
  <c r="E241" i="1"/>
  <c r="E243" i="1"/>
  <c r="E244" i="1"/>
  <c r="E245" i="1"/>
  <c r="E246" i="1"/>
  <c r="E247" i="1"/>
  <c r="E248" i="1"/>
  <c r="E171" i="1"/>
  <c r="E172" i="1"/>
  <c r="E173" i="1"/>
  <c r="E174" i="1"/>
  <c r="E175" i="1"/>
  <c r="E176" i="1"/>
  <c r="E177" i="1"/>
  <c r="E178" i="1"/>
  <c r="E179" i="1"/>
  <c r="E180" i="1"/>
  <c r="E181" i="1"/>
  <c r="E182" i="1"/>
  <c r="E183" i="1"/>
  <c r="E184" i="1"/>
  <c r="E185" i="1"/>
  <c r="E186" i="1"/>
  <c r="E187" i="1"/>
  <c r="E140" i="1"/>
  <c r="E142" i="1"/>
  <c r="E143" i="1"/>
  <c r="E144" i="1"/>
  <c r="E145" i="1"/>
  <c r="E148" i="1"/>
  <c r="E149" i="1"/>
  <c r="E150" i="1"/>
  <c r="E130" i="1"/>
  <c r="E131" i="1"/>
  <c r="E132" i="1"/>
  <c r="E133" i="1"/>
  <c r="E134" i="1"/>
  <c r="E135" i="1"/>
  <c r="E136" i="1"/>
  <c r="E137" i="1"/>
  <c r="E138" i="1"/>
  <c r="E125" i="1"/>
  <c r="E127" i="1"/>
  <c r="E128" i="1"/>
  <c r="E121" i="1"/>
  <c r="E122" i="1"/>
  <c r="E123" i="1"/>
  <c r="E118" i="1"/>
  <c r="E91" i="1"/>
  <c r="E92" i="1"/>
  <c r="E93" i="1"/>
  <c r="E94" i="1"/>
  <c r="E95" i="1"/>
  <c r="E96" i="1"/>
  <c r="E97" i="1"/>
  <c r="E98" i="1"/>
  <c r="E99" i="1"/>
  <c r="E100" i="1"/>
  <c r="E101" i="1"/>
  <c r="E102" i="1"/>
  <c r="E103" i="1"/>
  <c r="E104" i="1"/>
  <c r="E106" i="1"/>
  <c r="E107" i="1"/>
  <c r="E108" i="1"/>
  <c r="E109" i="1"/>
  <c r="E110" i="1"/>
  <c r="E111" i="1"/>
  <c r="E112" i="1"/>
  <c r="E113" i="1"/>
  <c r="E90" i="1"/>
  <c r="E86" i="1"/>
  <c r="E87" i="1"/>
  <c r="E88" i="1"/>
  <c r="E85" i="1"/>
  <c r="E80" i="1"/>
  <c r="E81" i="1"/>
  <c r="E82" i="1"/>
  <c r="E83" i="1"/>
  <c r="E78" i="1"/>
  <c r="E59" i="1"/>
  <c r="E60" i="1"/>
  <c r="E61" i="1"/>
  <c r="E62" i="1"/>
  <c r="E63" i="1"/>
  <c r="E64" i="1"/>
  <c r="E65" i="1"/>
  <c r="E66" i="1"/>
  <c r="E67" i="1"/>
  <c r="E68" i="1"/>
  <c r="E69" i="1"/>
  <c r="E70" i="1"/>
  <c r="E71" i="1"/>
  <c r="E72" i="1"/>
  <c r="E73" i="1"/>
  <c r="E74" i="1"/>
  <c r="E58" i="1"/>
  <c r="E31" i="1"/>
  <c r="E33" i="1"/>
  <c r="E34" i="1"/>
  <c r="E35" i="1"/>
  <c r="E36" i="1"/>
  <c r="E37" i="1"/>
  <c r="E38" i="1"/>
  <c r="E39" i="1"/>
  <c r="E40" i="1"/>
  <c r="E41" i="1"/>
  <c r="E43" i="1"/>
  <c r="E44" i="1"/>
  <c r="E45" i="1"/>
  <c r="E46" i="1"/>
  <c r="E47" i="1"/>
  <c r="E48" i="1"/>
  <c r="E49" i="1"/>
  <c r="E50" i="1"/>
  <c r="E51" i="1"/>
  <c r="E52" i="1"/>
  <c r="E53" i="1"/>
  <c r="E54" i="1"/>
  <c r="E55" i="1"/>
  <c r="E56" i="1"/>
  <c r="F519" i="1"/>
  <c r="F520" i="1"/>
  <c r="F521" i="1"/>
  <c r="F522" i="1"/>
  <c r="F518" i="1"/>
  <c r="F477" i="1"/>
  <c r="F478" i="1"/>
  <c r="F479" i="1"/>
  <c r="F480"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476" i="1"/>
  <c r="F458" i="1"/>
  <c r="F459" i="1"/>
  <c r="F460" i="1"/>
  <c r="F461" i="1"/>
  <c r="F462" i="1"/>
  <c r="F463" i="1"/>
  <c r="F464" i="1"/>
  <c r="F465" i="1"/>
  <c r="F466" i="1"/>
  <c r="F467" i="1"/>
  <c r="F468" i="1"/>
  <c r="F469" i="1"/>
  <c r="F470" i="1"/>
  <c r="F471" i="1"/>
  <c r="F472" i="1"/>
  <c r="F457" i="1"/>
  <c r="F434" i="1"/>
  <c r="F435" i="1"/>
  <c r="F436" i="1"/>
  <c r="F437" i="1"/>
  <c r="F438" i="1"/>
  <c r="F440" i="1"/>
  <c r="F441" i="1"/>
  <c r="F442" i="1"/>
  <c r="F443" i="1"/>
  <c r="F444" i="1"/>
  <c r="F446" i="1"/>
  <c r="F447" i="1"/>
  <c r="F448" i="1"/>
  <c r="F449" i="1"/>
  <c r="F450" i="1"/>
  <c r="F453" i="1"/>
  <c r="F454" i="1"/>
  <c r="F455" i="1"/>
  <c r="F431" i="1"/>
  <c r="F432" i="1"/>
  <c r="F433" i="1"/>
  <c r="F411" i="1"/>
  <c r="F412" i="1"/>
  <c r="F413" i="1"/>
  <c r="F414" i="1"/>
  <c r="F415" i="1"/>
  <c r="F416" i="1"/>
  <c r="F417" i="1"/>
  <c r="F418" i="1"/>
  <c r="F419" i="1"/>
  <c r="F420" i="1"/>
  <c r="F421" i="1"/>
  <c r="F422" i="1"/>
  <c r="F423" i="1"/>
  <c r="F424" i="1"/>
  <c r="F425" i="1"/>
  <c r="F426" i="1"/>
  <c r="F429" i="1"/>
  <c r="F409" i="1"/>
  <c r="F410" i="1"/>
  <c r="F385" i="1"/>
  <c r="F387" i="1"/>
  <c r="F388" i="1"/>
  <c r="F389" i="1"/>
  <c r="F390" i="1"/>
  <c r="F391" i="1"/>
  <c r="F392" i="1"/>
  <c r="F393" i="1"/>
  <c r="F394" i="1"/>
  <c r="F395" i="1"/>
  <c r="F396" i="1"/>
  <c r="F398" i="1"/>
  <c r="F400" i="1"/>
  <c r="F401" i="1"/>
  <c r="F403" i="1"/>
  <c r="F405" i="1"/>
  <c r="F372" i="1"/>
  <c r="F373" i="1"/>
  <c r="F374" i="1"/>
  <c r="F375" i="1"/>
  <c r="F376" i="1"/>
  <c r="F377" i="1"/>
  <c r="F378" i="1"/>
  <c r="F379" i="1"/>
  <c r="F380" i="1"/>
  <c r="F381" i="1"/>
  <c r="F382" i="1"/>
  <c r="F369" i="1"/>
  <c r="F370" i="1"/>
  <c r="F371" i="1"/>
  <c r="F343" i="1"/>
  <c r="F344" i="1"/>
  <c r="F345" i="1"/>
  <c r="F346" i="1"/>
  <c r="F347" i="1"/>
  <c r="F348" i="1"/>
  <c r="F349" i="1"/>
  <c r="F350" i="1"/>
  <c r="F351" i="1"/>
  <c r="F352" i="1"/>
  <c r="F353" i="1"/>
  <c r="F354" i="1"/>
  <c r="F355" i="1"/>
  <c r="F356" i="1"/>
  <c r="F358" i="1"/>
  <c r="F359" i="1"/>
  <c r="F360" i="1"/>
  <c r="F361" i="1"/>
  <c r="F362" i="1"/>
  <c r="F363" i="1"/>
  <c r="F364" i="1"/>
  <c r="F365" i="1"/>
  <c r="F366" i="1"/>
  <c r="F367" i="1"/>
  <c r="F341" i="1"/>
  <c r="F342" i="1"/>
  <c r="F326" i="1"/>
  <c r="F327" i="1"/>
  <c r="F328" i="1"/>
  <c r="F329" i="1"/>
  <c r="F330" i="1"/>
  <c r="F331" i="1"/>
  <c r="F332" i="1"/>
  <c r="F333" i="1"/>
  <c r="F334" i="1"/>
  <c r="F335" i="1"/>
  <c r="F336" i="1"/>
  <c r="F337" i="1"/>
  <c r="F338" i="1"/>
  <c r="F339" i="1"/>
  <c r="F323" i="1"/>
  <c r="F324" i="1"/>
  <c r="F325" i="1"/>
  <c r="F294" i="1"/>
  <c r="F295" i="1"/>
  <c r="F296" i="1"/>
  <c r="F297" i="1"/>
  <c r="F301" i="1"/>
  <c r="F302" i="1"/>
  <c r="F303" i="1"/>
  <c r="F304" i="1"/>
  <c r="F305" i="1"/>
  <c r="F306" i="1"/>
  <c r="F307" i="1"/>
  <c r="F308" i="1"/>
  <c r="F309" i="1"/>
  <c r="F310" i="1"/>
  <c r="F312" i="1"/>
  <c r="F313" i="1"/>
  <c r="F314" i="1"/>
  <c r="F315" i="1"/>
  <c r="F316" i="1"/>
  <c r="F317" i="1"/>
  <c r="F318" i="1"/>
  <c r="F319" i="1"/>
  <c r="F321" i="1"/>
  <c r="F289" i="1"/>
  <c r="F290" i="1"/>
  <c r="F291" i="1"/>
  <c r="F292"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50" i="1"/>
  <c r="F251" i="1"/>
  <c r="F190" i="1"/>
  <c r="F192" i="1"/>
  <c r="F193" i="1"/>
  <c r="F194" i="1"/>
  <c r="F195" i="1"/>
  <c r="F196" i="1"/>
  <c r="F197" i="1"/>
  <c r="F198" i="1"/>
  <c r="F199" i="1"/>
  <c r="F200" i="1"/>
  <c r="F201" i="1"/>
  <c r="F202" i="1"/>
  <c r="F203" i="1"/>
  <c r="F204" i="1"/>
  <c r="F205" i="1"/>
  <c r="F206" i="1"/>
  <c r="F207" i="1"/>
  <c r="F208" i="1"/>
  <c r="F209" i="1"/>
  <c r="F210" i="1"/>
  <c r="F211" i="1"/>
  <c r="F213" i="1"/>
  <c r="F214" i="1"/>
  <c r="F215" i="1"/>
  <c r="F216" i="1"/>
  <c r="F217" i="1"/>
  <c r="F218" i="1"/>
  <c r="F219" i="1"/>
  <c r="F220" i="1"/>
  <c r="F221" i="1"/>
  <c r="F222" i="1"/>
  <c r="F223" i="1"/>
  <c r="F224" i="1"/>
  <c r="F225" i="1"/>
  <c r="F226" i="1"/>
  <c r="F227" i="1"/>
  <c r="F228" i="1"/>
  <c r="F229" i="1"/>
  <c r="F230" i="1"/>
  <c r="F231" i="1"/>
  <c r="F232" i="1"/>
  <c r="F233" i="1"/>
  <c r="F234" i="1"/>
  <c r="F235" i="1"/>
  <c r="F236" i="1"/>
  <c r="F238" i="1"/>
  <c r="F239" i="1"/>
  <c r="F240" i="1"/>
  <c r="F241" i="1"/>
  <c r="F243" i="1"/>
  <c r="F244" i="1"/>
  <c r="F245" i="1"/>
  <c r="F246" i="1"/>
  <c r="F247" i="1"/>
  <c r="F248" i="1"/>
  <c r="F189" i="1"/>
  <c r="F174" i="1"/>
  <c r="F175" i="1"/>
  <c r="F176" i="1"/>
  <c r="F177" i="1"/>
  <c r="F178" i="1"/>
  <c r="F179" i="1"/>
  <c r="F180" i="1"/>
  <c r="F181" i="1"/>
  <c r="F182" i="1"/>
  <c r="F183" i="1"/>
  <c r="F184" i="1"/>
  <c r="F185" i="1"/>
  <c r="F186" i="1"/>
  <c r="F187" i="1"/>
  <c r="F171" i="1"/>
  <c r="F172" i="1"/>
  <c r="F173" i="1"/>
  <c r="F130" i="1"/>
  <c r="F131" i="1"/>
  <c r="F132" i="1"/>
  <c r="F133" i="1"/>
  <c r="F134" i="1"/>
  <c r="F135" i="1"/>
  <c r="F136" i="1"/>
  <c r="F137" i="1"/>
  <c r="F138" i="1"/>
  <c r="F140" i="1"/>
  <c r="F142" i="1"/>
  <c r="F143" i="1"/>
  <c r="F144" i="1"/>
  <c r="F145" i="1"/>
  <c r="F148" i="1"/>
  <c r="F149" i="1"/>
  <c r="F150" i="1"/>
  <c r="F127" i="1"/>
  <c r="F128" i="1"/>
  <c r="F118" i="1"/>
  <c r="F121" i="1"/>
  <c r="F122" i="1"/>
  <c r="F123" i="1"/>
  <c r="F125" i="1"/>
  <c r="F92" i="1"/>
  <c r="F93" i="1"/>
  <c r="F94" i="1"/>
  <c r="F95" i="1"/>
  <c r="F96" i="1"/>
  <c r="F97" i="1"/>
  <c r="F98" i="1"/>
  <c r="F99" i="1"/>
  <c r="F100" i="1"/>
  <c r="F101" i="1"/>
  <c r="F102" i="1"/>
  <c r="F103" i="1"/>
  <c r="F104" i="1"/>
  <c r="F106" i="1"/>
  <c r="F107" i="1"/>
  <c r="F108" i="1"/>
  <c r="F109" i="1"/>
  <c r="F110" i="1"/>
  <c r="F111" i="1"/>
  <c r="F112" i="1"/>
  <c r="F113" i="1"/>
  <c r="F85" i="1"/>
  <c r="F86" i="1"/>
  <c r="F87" i="1"/>
  <c r="F88" i="1"/>
  <c r="F90" i="1"/>
  <c r="F91" i="1"/>
  <c r="F78" i="1"/>
  <c r="F80" i="1"/>
  <c r="F81" i="1"/>
  <c r="F82" i="1"/>
  <c r="F83" i="1"/>
  <c r="F63" i="1"/>
  <c r="F64" i="1"/>
  <c r="F65" i="1"/>
  <c r="F66" i="1"/>
  <c r="F67" i="1"/>
  <c r="F68" i="1"/>
  <c r="F69" i="1"/>
  <c r="F70" i="1"/>
  <c r="F71" i="1"/>
  <c r="F72" i="1"/>
  <c r="F73" i="1"/>
  <c r="F74" i="1"/>
  <c r="F58" i="1"/>
  <c r="F59" i="1"/>
  <c r="F60" i="1"/>
  <c r="F61" i="1"/>
  <c r="F62" i="1"/>
  <c r="F34" i="1"/>
  <c r="F35" i="1"/>
  <c r="F36" i="1"/>
  <c r="F37" i="1"/>
  <c r="F38" i="1"/>
  <c r="F39" i="1"/>
  <c r="F40" i="1"/>
  <c r="F41" i="1"/>
  <c r="F43" i="1"/>
  <c r="F44" i="1"/>
  <c r="F45" i="1"/>
  <c r="F46" i="1"/>
  <c r="F47" i="1"/>
  <c r="F48" i="1"/>
  <c r="F49" i="1"/>
  <c r="F50" i="1"/>
  <c r="F51" i="1"/>
  <c r="F52" i="1"/>
  <c r="F53" i="1"/>
  <c r="F54" i="1"/>
  <c r="F55" i="1"/>
  <c r="F56" i="1"/>
  <c r="F31" i="1"/>
  <c r="F33" i="1"/>
  <c r="G60" i="1"/>
  <c r="G127" i="1"/>
  <c r="G128" i="1"/>
  <c r="G118" i="1"/>
  <c r="G121" i="1"/>
  <c r="G122" i="1"/>
  <c r="G123" i="1"/>
  <c r="G125" i="1"/>
  <c r="G92" i="1"/>
  <c r="G93" i="1"/>
  <c r="G94" i="1"/>
  <c r="G95" i="1"/>
  <c r="G96" i="1"/>
  <c r="G97" i="1"/>
  <c r="G98" i="1"/>
  <c r="G99" i="1"/>
  <c r="G100" i="1"/>
  <c r="G101" i="1"/>
  <c r="G102" i="1"/>
  <c r="G103" i="1"/>
  <c r="G104" i="1"/>
  <c r="G106" i="1"/>
  <c r="G107" i="1"/>
  <c r="G108" i="1"/>
  <c r="G109" i="1"/>
  <c r="G110" i="1"/>
  <c r="G111" i="1"/>
  <c r="G112" i="1"/>
  <c r="G113" i="1"/>
  <c r="G90" i="1"/>
  <c r="G91" i="1"/>
  <c r="G85" i="1"/>
  <c r="G86" i="1"/>
  <c r="G87" i="1"/>
  <c r="G88" i="1"/>
  <c r="G80" i="1"/>
  <c r="G81" i="1"/>
  <c r="G82" i="1"/>
  <c r="G83" i="1"/>
  <c r="G78" i="1"/>
  <c r="G63" i="1"/>
  <c r="G64" i="1"/>
  <c r="G65" i="1"/>
  <c r="G66" i="1"/>
  <c r="G67" i="1"/>
  <c r="G68" i="1"/>
  <c r="G69" i="1"/>
  <c r="G70" i="1"/>
  <c r="G71" i="1"/>
  <c r="G72" i="1"/>
  <c r="G73" i="1"/>
  <c r="G74" i="1"/>
  <c r="G58" i="1"/>
  <c r="G59" i="1"/>
  <c r="G61" i="1"/>
  <c r="G62" i="1"/>
  <c r="G33" i="1"/>
  <c r="G34" i="1"/>
  <c r="G35" i="1"/>
  <c r="G36" i="1"/>
  <c r="G37" i="1"/>
  <c r="G38" i="1"/>
  <c r="G39" i="1"/>
  <c r="G40" i="1"/>
  <c r="G41" i="1"/>
  <c r="G43" i="1"/>
  <c r="G44" i="1"/>
  <c r="G45" i="1"/>
  <c r="G46" i="1"/>
  <c r="G47" i="1"/>
  <c r="G48" i="1"/>
  <c r="G49" i="1"/>
  <c r="G50" i="1"/>
  <c r="G51" i="1"/>
  <c r="G52" i="1"/>
  <c r="G53" i="1"/>
  <c r="G54" i="1"/>
  <c r="G55" i="1"/>
  <c r="G56" i="1"/>
  <c r="G31" i="1"/>
  <c r="E30" i="1"/>
  <c r="F30" i="1"/>
  <c r="G30" i="1"/>
  <c r="H518" i="1" l="1"/>
  <c r="G518" i="1"/>
  <c r="A520" i="1"/>
  <c r="G510" i="1"/>
  <c r="H510" i="1"/>
  <c r="H489" i="1" l="1"/>
  <c r="H490" i="1"/>
  <c r="H491" i="1"/>
  <c r="G489" i="1"/>
  <c r="G490" i="1"/>
  <c r="G491" i="1"/>
  <c r="G480" i="1"/>
  <c r="H480" i="1"/>
  <c r="H476" i="1"/>
  <c r="G476" i="1"/>
  <c r="G464" i="1"/>
  <c r="H464" i="1"/>
  <c r="G422" i="1" l="1"/>
  <c r="H422" i="1"/>
  <c r="G420" i="1"/>
  <c r="H420" i="1"/>
  <c r="G396" i="1"/>
  <c r="H396" i="1"/>
  <c r="G394" i="1"/>
  <c r="H394" i="1"/>
  <c r="G417" i="1" l="1"/>
  <c r="H417" i="1"/>
  <c r="G392" i="1"/>
  <c r="H392" i="1"/>
  <c r="G391" i="1"/>
  <c r="H391" i="1"/>
  <c r="G390" i="1"/>
  <c r="H390" i="1"/>
  <c r="G389" i="1"/>
  <c r="H389" i="1"/>
  <c r="G388" i="1"/>
  <c r="H388" i="1"/>
  <c r="G442" i="1"/>
  <c r="H442" i="1"/>
  <c r="G387" i="1"/>
  <c r="H387" i="1"/>
  <c r="G438" i="1"/>
  <c r="H438" i="1"/>
  <c r="G437" i="1"/>
  <c r="H437" i="1"/>
  <c r="G415" i="1"/>
  <c r="H415" i="1"/>
  <c r="G414" i="1"/>
  <c r="H414" i="1"/>
  <c r="H385" i="1"/>
  <c r="G385" i="1"/>
  <c r="H431" i="1"/>
  <c r="G431" i="1"/>
  <c r="G365" i="1"/>
  <c r="H365" i="1"/>
  <c r="G328" i="1"/>
  <c r="H328" i="1"/>
  <c r="G325" i="1"/>
  <c r="H325" i="1"/>
  <c r="G310" i="1"/>
  <c r="H310" i="1"/>
  <c r="G303" i="1"/>
  <c r="H303" i="1"/>
  <c r="G284" i="1"/>
  <c r="H284" i="1"/>
  <c r="G279" i="1"/>
  <c r="H279" i="1"/>
  <c r="G287" i="1"/>
  <c r="H287" i="1"/>
  <c r="H285" i="1"/>
  <c r="G285" i="1"/>
  <c r="G278" i="1"/>
  <c r="H278" i="1"/>
  <c r="G270" i="1" l="1"/>
  <c r="H270" i="1"/>
  <c r="G268" i="1"/>
  <c r="H268" i="1"/>
  <c r="G267" i="1"/>
  <c r="H267" i="1"/>
  <c r="G264" i="1"/>
  <c r="H264" i="1"/>
  <c r="G261" i="1"/>
  <c r="H261" i="1"/>
  <c r="G260" i="1"/>
  <c r="H260" i="1"/>
  <c r="G255" i="1"/>
  <c r="H255" i="1"/>
  <c r="G254" i="1"/>
  <c r="H254" i="1"/>
  <c r="H250" i="1"/>
  <c r="H251" i="1"/>
  <c r="H252" i="1"/>
  <c r="H253" i="1"/>
  <c r="G250" i="1"/>
  <c r="G251" i="1"/>
  <c r="G252" i="1"/>
  <c r="G253" i="1"/>
  <c r="G149" i="1"/>
  <c r="H149" i="1"/>
  <c r="G148" i="1"/>
  <c r="H148" i="1"/>
  <c r="H110" i="1" l="1"/>
  <c r="H100" i="1"/>
  <c r="H108" i="1"/>
  <c r="H99" i="1"/>
  <c r="H101" i="1"/>
  <c r="H102" i="1"/>
  <c r="H103" i="1"/>
  <c r="H104" i="1"/>
  <c r="H106" i="1"/>
  <c r="H107" i="1"/>
  <c r="H109" i="1"/>
  <c r="H111" i="1"/>
  <c r="H98" i="1"/>
  <c r="H96" i="1"/>
  <c r="H85" i="1"/>
  <c r="H72" i="1"/>
  <c r="H45" i="1"/>
  <c r="H44" i="1"/>
  <c r="H43" i="1"/>
  <c r="H40" i="1"/>
  <c r="G337" i="1" l="1"/>
  <c r="H337" i="1"/>
  <c r="G329" i="1"/>
  <c r="H329" i="1"/>
  <c r="G470" i="1"/>
  <c r="H470" i="1"/>
  <c r="G130" i="1"/>
  <c r="H130" i="1"/>
  <c r="H520" i="1"/>
  <c r="G520" i="1"/>
  <c r="A521" i="1"/>
  <c r="A522" i="1" s="1"/>
  <c r="H30" i="1" l="1"/>
  <c r="A32" i="1"/>
  <c r="A34" i="1" s="1"/>
  <c r="A35" i="1" s="1"/>
  <c r="A36" i="1" s="1"/>
  <c r="A37" i="1" s="1"/>
  <c r="H31" i="1"/>
  <c r="H33" i="1"/>
  <c r="H34" i="1"/>
  <c r="H35" i="1"/>
  <c r="H36" i="1"/>
  <c r="H37" i="1"/>
  <c r="H38" i="1"/>
  <c r="H39" i="1"/>
  <c r="H41" i="1"/>
  <c r="H46" i="1"/>
  <c r="H47" i="1"/>
  <c r="H48" i="1"/>
  <c r="H49" i="1"/>
  <c r="H50" i="1"/>
  <c r="H51" i="1"/>
  <c r="H52" i="1"/>
  <c r="H53" i="1"/>
  <c r="H54" i="1"/>
  <c r="H55" i="1"/>
  <c r="H56" i="1"/>
  <c r="H58" i="1"/>
  <c r="H59" i="1"/>
  <c r="H60" i="1"/>
  <c r="H61" i="1"/>
  <c r="H62" i="1"/>
  <c r="H63" i="1"/>
  <c r="H64" i="1"/>
  <c r="H65" i="1"/>
  <c r="H66" i="1"/>
  <c r="H67" i="1"/>
  <c r="H68" i="1"/>
  <c r="H69" i="1"/>
  <c r="H70" i="1"/>
  <c r="H71" i="1"/>
  <c r="H73" i="1"/>
  <c r="H74" i="1"/>
  <c r="H78" i="1"/>
  <c r="H80" i="1"/>
  <c r="H81" i="1"/>
  <c r="H82" i="1"/>
  <c r="H83" i="1"/>
  <c r="H86" i="1"/>
  <c r="H87" i="1"/>
  <c r="H88" i="1"/>
  <c r="H90" i="1"/>
  <c r="H91" i="1"/>
  <c r="H92" i="1"/>
  <c r="H93" i="1"/>
  <c r="H94" i="1"/>
  <c r="H95" i="1"/>
  <c r="H97" i="1"/>
  <c r="H112" i="1"/>
  <c r="H113" i="1"/>
  <c r="H118" i="1"/>
  <c r="H121" i="1"/>
  <c r="H122" i="1"/>
  <c r="H123" i="1"/>
  <c r="H125" i="1"/>
  <c r="H127" i="1"/>
  <c r="H128" i="1"/>
  <c r="G131" i="1"/>
  <c r="H131" i="1"/>
  <c r="G132" i="1"/>
  <c r="H132" i="1"/>
  <c r="G133" i="1"/>
  <c r="H133" i="1"/>
  <c r="G134" i="1"/>
  <c r="H134" i="1"/>
  <c r="G135" i="1"/>
  <c r="H135" i="1"/>
  <c r="G136" i="1"/>
  <c r="H136" i="1"/>
  <c r="G137" i="1"/>
  <c r="H137" i="1"/>
  <c r="G138" i="1"/>
  <c r="H138" i="1"/>
  <c r="G140" i="1"/>
  <c r="H140" i="1"/>
  <c r="G142" i="1"/>
  <c r="H142" i="1"/>
  <c r="G143" i="1"/>
  <c r="H143" i="1"/>
  <c r="G144" i="1"/>
  <c r="H144" i="1"/>
  <c r="G145" i="1"/>
  <c r="H145" i="1"/>
  <c r="G150" i="1"/>
  <c r="H150" i="1"/>
  <c r="G169" i="1"/>
  <c r="H169"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9" i="1"/>
  <c r="H189" i="1"/>
  <c r="G190" i="1"/>
  <c r="H190"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8" i="1"/>
  <c r="H238" i="1"/>
  <c r="G239" i="1"/>
  <c r="H239" i="1"/>
  <c r="G240" i="1"/>
  <c r="H240" i="1"/>
  <c r="G241" i="1"/>
  <c r="H241" i="1"/>
  <c r="G243" i="1"/>
  <c r="H243" i="1"/>
  <c r="G244" i="1"/>
  <c r="H244" i="1"/>
  <c r="G245" i="1"/>
  <c r="H245" i="1"/>
  <c r="G246" i="1"/>
  <c r="H246" i="1"/>
  <c r="G247" i="1"/>
  <c r="H247" i="1"/>
  <c r="G248" i="1"/>
  <c r="H248" i="1"/>
  <c r="G256" i="1"/>
  <c r="H256" i="1"/>
  <c r="G257" i="1"/>
  <c r="H257" i="1"/>
  <c r="G258" i="1"/>
  <c r="H258" i="1"/>
  <c r="G259" i="1"/>
  <c r="H259" i="1"/>
  <c r="G262" i="1"/>
  <c r="H262" i="1"/>
  <c r="G263" i="1"/>
  <c r="H263" i="1"/>
  <c r="G265" i="1"/>
  <c r="H265" i="1"/>
  <c r="G266" i="1"/>
  <c r="H266" i="1"/>
  <c r="G269" i="1"/>
  <c r="H269" i="1"/>
  <c r="G271" i="1"/>
  <c r="H271" i="1"/>
  <c r="G272" i="1"/>
  <c r="H272" i="1"/>
  <c r="G273" i="1"/>
  <c r="H273" i="1"/>
  <c r="G274" i="1"/>
  <c r="H274" i="1"/>
  <c r="G275" i="1"/>
  <c r="H275" i="1"/>
  <c r="G276" i="1"/>
  <c r="H276" i="1"/>
  <c r="G277" i="1"/>
  <c r="H277" i="1"/>
  <c r="G280" i="1"/>
  <c r="H280" i="1"/>
  <c r="G281" i="1"/>
  <c r="H281" i="1"/>
  <c r="G282" i="1"/>
  <c r="H282" i="1"/>
  <c r="G283" i="1"/>
  <c r="H283" i="1"/>
  <c r="G286" i="1"/>
  <c r="H286" i="1"/>
  <c r="G289" i="1"/>
  <c r="H289" i="1"/>
  <c r="G290" i="1"/>
  <c r="H290" i="1"/>
  <c r="G291" i="1"/>
  <c r="H291" i="1"/>
  <c r="G292" i="1"/>
  <c r="H292" i="1"/>
  <c r="G294" i="1"/>
  <c r="H294" i="1"/>
  <c r="G295" i="1"/>
  <c r="H295" i="1"/>
  <c r="G296" i="1"/>
  <c r="H296" i="1"/>
  <c r="G297" i="1"/>
  <c r="H297" i="1"/>
  <c r="G301" i="1"/>
  <c r="H301" i="1"/>
  <c r="G302" i="1"/>
  <c r="H302" i="1"/>
  <c r="G304" i="1"/>
  <c r="H304" i="1"/>
  <c r="G305" i="1"/>
  <c r="H305" i="1"/>
  <c r="G306" i="1"/>
  <c r="H306" i="1"/>
  <c r="G307" i="1"/>
  <c r="H307" i="1"/>
  <c r="G308" i="1"/>
  <c r="H308" i="1"/>
  <c r="G309" i="1"/>
  <c r="H309" i="1"/>
  <c r="G312" i="1"/>
  <c r="H312" i="1"/>
  <c r="G313" i="1"/>
  <c r="H313" i="1"/>
  <c r="G314" i="1"/>
  <c r="H314" i="1"/>
  <c r="G315" i="1"/>
  <c r="H315" i="1"/>
  <c r="G316" i="1"/>
  <c r="H316" i="1"/>
  <c r="G317" i="1"/>
  <c r="H317" i="1"/>
  <c r="G318" i="1"/>
  <c r="H318" i="1"/>
  <c r="G319" i="1"/>
  <c r="H319" i="1"/>
  <c r="G321" i="1"/>
  <c r="H321" i="1"/>
  <c r="G323" i="1"/>
  <c r="H323" i="1"/>
  <c r="G324" i="1"/>
  <c r="H324" i="1"/>
  <c r="G326" i="1"/>
  <c r="H326" i="1"/>
  <c r="G327" i="1"/>
  <c r="H327" i="1"/>
  <c r="G330" i="1"/>
  <c r="H330" i="1"/>
  <c r="G331" i="1"/>
  <c r="H331" i="1"/>
  <c r="G332" i="1"/>
  <c r="H332" i="1"/>
  <c r="G333" i="1"/>
  <c r="H333" i="1"/>
  <c r="G334" i="1"/>
  <c r="H334" i="1"/>
  <c r="G335" i="1"/>
  <c r="H335" i="1"/>
  <c r="G336" i="1"/>
  <c r="H336" i="1"/>
  <c r="G338" i="1"/>
  <c r="H338" i="1"/>
  <c r="G339" i="1"/>
  <c r="H339"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8" i="1"/>
  <c r="H358" i="1"/>
  <c r="G359" i="1"/>
  <c r="H359" i="1"/>
  <c r="G360" i="1"/>
  <c r="H360" i="1"/>
  <c r="G361" i="1"/>
  <c r="H361" i="1"/>
  <c r="G362" i="1"/>
  <c r="H362" i="1"/>
  <c r="G363" i="1"/>
  <c r="H363" i="1"/>
  <c r="G364" i="1"/>
  <c r="H364" i="1"/>
  <c r="G366" i="1"/>
  <c r="H366" i="1"/>
  <c r="G367" i="1"/>
  <c r="H367"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93" i="1"/>
  <c r="H393" i="1"/>
  <c r="G395" i="1"/>
  <c r="H395" i="1"/>
  <c r="G398" i="1"/>
  <c r="H398" i="1"/>
  <c r="G400" i="1"/>
  <c r="H400" i="1"/>
  <c r="G401" i="1"/>
  <c r="H401" i="1"/>
  <c r="G403" i="1"/>
  <c r="H403" i="1"/>
  <c r="G405" i="1"/>
  <c r="H405" i="1"/>
  <c r="G409" i="1"/>
  <c r="H409" i="1"/>
  <c r="G410" i="1"/>
  <c r="H410" i="1"/>
  <c r="G411" i="1"/>
  <c r="H411" i="1"/>
  <c r="G412" i="1"/>
  <c r="H412" i="1"/>
  <c r="G413" i="1"/>
  <c r="H413" i="1"/>
  <c r="G416" i="1"/>
  <c r="H416" i="1"/>
  <c r="G418" i="1"/>
  <c r="H418" i="1"/>
  <c r="G419" i="1"/>
  <c r="H419" i="1"/>
  <c r="G421" i="1"/>
  <c r="H421" i="1"/>
  <c r="G423" i="1"/>
  <c r="H423" i="1"/>
  <c r="G424" i="1"/>
  <c r="H424" i="1"/>
  <c r="G425" i="1"/>
  <c r="H425" i="1"/>
  <c r="G426" i="1"/>
  <c r="H426" i="1"/>
  <c r="G429" i="1"/>
  <c r="H429" i="1"/>
  <c r="G432" i="1"/>
  <c r="H432" i="1"/>
  <c r="G433" i="1"/>
  <c r="H433" i="1"/>
  <c r="G434" i="1"/>
  <c r="H434" i="1"/>
  <c r="G435" i="1"/>
  <c r="H435" i="1"/>
  <c r="G436" i="1"/>
  <c r="H436" i="1"/>
  <c r="G440" i="1"/>
  <c r="H440" i="1"/>
  <c r="G441" i="1"/>
  <c r="H441" i="1"/>
  <c r="G443" i="1"/>
  <c r="H443" i="1"/>
  <c r="G444" i="1"/>
  <c r="H444" i="1"/>
  <c r="G446" i="1"/>
  <c r="H446" i="1"/>
  <c r="G447" i="1"/>
  <c r="H447" i="1"/>
  <c r="G448" i="1"/>
  <c r="H448" i="1"/>
  <c r="G449" i="1"/>
  <c r="H449" i="1"/>
  <c r="G450" i="1"/>
  <c r="H450" i="1"/>
  <c r="G453" i="1"/>
  <c r="H453" i="1"/>
  <c r="G454" i="1"/>
  <c r="H454" i="1"/>
  <c r="G455" i="1"/>
  <c r="H455" i="1"/>
  <c r="G457" i="1"/>
  <c r="H457" i="1"/>
  <c r="G458" i="1"/>
  <c r="H458" i="1"/>
  <c r="G459" i="1"/>
  <c r="H459" i="1"/>
  <c r="G460" i="1"/>
  <c r="H460" i="1"/>
  <c r="G461" i="1"/>
  <c r="H461" i="1"/>
  <c r="G462" i="1"/>
  <c r="H462" i="1"/>
  <c r="G463" i="1"/>
  <c r="H463" i="1"/>
  <c r="G465" i="1"/>
  <c r="H465" i="1"/>
  <c r="G466" i="1"/>
  <c r="H466" i="1"/>
  <c r="G467" i="1"/>
  <c r="H467" i="1"/>
  <c r="G468" i="1"/>
  <c r="H468" i="1"/>
  <c r="G469" i="1"/>
  <c r="H469" i="1"/>
  <c r="G471" i="1"/>
  <c r="H471" i="1"/>
  <c r="G472" i="1"/>
  <c r="H472" i="1"/>
  <c r="G477" i="1"/>
  <c r="H477" i="1"/>
  <c r="G478" i="1"/>
  <c r="H478" i="1"/>
  <c r="G479" i="1"/>
  <c r="H479" i="1"/>
  <c r="G483" i="1"/>
  <c r="H483" i="1"/>
  <c r="G484" i="1"/>
  <c r="H484" i="1"/>
  <c r="G485" i="1"/>
  <c r="H485" i="1"/>
  <c r="G486" i="1"/>
  <c r="H486" i="1"/>
  <c r="G487" i="1"/>
  <c r="H487" i="1"/>
  <c r="G488" i="1"/>
  <c r="H488"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1" i="1"/>
  <c r="H511" i="1"/>
  <c r="G512" i="1"/>
  <c r="H512" i="1"/>
  <c r="G513" i="1"/>
  <c r="H513" i="1"/>
  <c r="G514" i="1"/>
  <c r="H514" i="1"/>
  <c r="G519" i="1"/>
  <c r="H519" i="1"/>
  <c r="G521" i="1"/>
  <c r="H521" i="1"/>
  <c r="G522" i="1"/>
  <c r="H522" i="1"/>
  <c r="A526" i="1"/>
  <c r="A528" i="1" s="1"/>
  <c r="A529" i="1" s="1"/>
  <c r="A530" i="1" s="1"/>
  <c r="A38" i="1" l="1"/>
  <c r="A39" i="1" s="1"/>
  <c r="A40" i="1" s="1"/>
  <c r="K25" i="1"/>
  <c r="E25" i="1" s="1"/>
  <c r="A45" i="1" l="1"/>
  <c r="A46" i="1" s="1"/>
  <c r="A47" i="1" s="1"/>
  <c r="A48" i="1" s="1"/>
  <c r="A49" i="1" s="1"/>
  <c r="A50" i="1" s="1"/>
  <c r="A51" i="1" s="1"/>
  <c r="A531" i="1"/>
  <c r="G25" i="1"/>
  <c r="I25" i="1"/>
  <c r="A52" i="1" l="1"/>
  <c r="A53" i="1" s="1"/>
  <c r="A54" i="1" s="1"/>
  <c r="A55" i="1" s="1"/>
  <c r="A56" i="1" s="1"/>
  <c r="A58" i="1" s="1"/>
  <c r="A59" i="1" s="1"/>
  <c r="A60" i="1" s="1"/>
  <c r="A61" i="1" s="1"/>
  <c r="A64" i="1"/>
  <c r="A65" i="1" s="1"/>
  <c r="A532" i="1"/>
  <c r="A66" i="1" l="1"/>
  <c r="A67" i="1" s="1"/>
  <c r="A69" i="1" l="1"/>
  <c r="A70" i="1" s="1"/>
  <c r="A71" i="1" s="1"/>
  <c r="A72" i="1" s="1"/>
  <c r="A73" i="1" s="1"/>
  <c r="A74" i="1" s="1"/>
  <c r="A75" i="1" l="1"/>
  <c r="A76" i="1" s="1"/>
  <c r="A78" i="1" l="1"/>
  <c r="A79" i="1" s="1"/>
  <c r="A80" i="1" l="1"/>
  <c r="A81" i="1" s="1"/>
  <c r="A82" i="1" s="1"/>
  <c r="A85" i="1" s="1"/>
  <c r="A87" i="1" s="1"/>
  <c r="A88" i="1" s="1"/>
  <c r="A90" i="1" s="1"/>
  <c r="A91" i="1" s="1"/>
  <c r="A92" i="1" s="1"/>
  <c r="A93" i="1" s="1"/>
  <c r="A94" i="1" s="1"/>
  <c r="A541" i="1" l="1"/>
  <c r="A542" i="1" l="1"/>
  <c r="A543" i="1" s="1"/>
  <c r="A95" i="1"/>
  <c r="A96" i="1" s="1"/>
  <c r="A97" i="1" s="1"/>
  <c r="A98" i="1" l="1"/>
  <c r="A99" i="1" s="1"/>
  <c r="A100" i="1" s="1"/>
  <c r="A101" i="1" s="1"/>
  <c r="A102" i="1" s="1"/>
  <c r="A103" i="1" s="1"/>
  <c r="A105" i="1" l="1"/>
  <c r="A106" i="1" s="1"/>
  <c r="A107" i="1" s="1"/>
  <c r="A108" i="1" s="1"/>
  <c r="A109" i="1" s="1"/>
  <c r="A110" i="1" s="1"/>
  <c r="A111" i="1" s="1"/>
  <c r="A112" i="1" s="1"/>
  <c r="A113" i="1" s="1"/>
  <c r="A116" i="1" s="1"/>
  <c r="A118" i="1" s="1"/>
  <c r="A120" i="1" l="1"/>
  <c r="A121" i="1" s="1"/>
  <c r="A122" i="1" s="1"/>
  <c r="A123" i="1" s="1"/>
  <c r="A125" i="1" s="1"/>
  <c r="A126" i="1" s="1"/>
  <c r="A130" i="1" l="1"/>
  <c r="A132" i="1" s="1"/>
  <c r="A133" i="1" s="1"/>
  <c r="A134" i="1" s="1"/>
  <c r="A135" i="1" s="1"/>
  <c r="A136" i="1" s="1"/>
  <c r="A137" i="1" s="1"/>
  <c r="A138" i="1" s="1"/>
  <c r="A140" i="1" s="1"/>
  <c r="A141" i="1" s="1"/>
  <c r="A142" i="1" s="1"/>
  <c r="A143" i="1" s="1"/>
  <c r="A144" i="1" l="1"/>
  <c r="A146" i="1" l="1"/>
  <c r="A147" i="1" l="1"/>
  <c r="A148" i="1" s="1"/>
  <c r="A150" i="1" s="1"/>
  <c r="A151" i="1" l="1"/>
  <c r="A152" i="1" s="1"/>
  <c r="A153" i="1" s="1"/>
  <c r="A154" i="1" s="1"/>
  <c r="A155" i="1" s="1"/>
  <c r="A156" i="1" s="1"/>
  <c r="A157" i="1" s="1"/>
  <c r="A158" i="1" l="1"/>
  <c r="A159" i="1" s="1"/>
  <c r="A161" i="1" s="1"/>
  <c r="A163" i="1" s="1"/>
  <c r="A164" i="1" l="1"/>
  <c r="A165" i="1" s="1"/>
  <c r="A166" i="1" s="1"/>
  <c r="A169" i="1" s="1"/>
  <c r="A171" i="1" l="1"/>
  <c r="A172" i="1" s="1"/>
  <c r="A174" i="1" s="1"/>
  <c r="A175" i="1" s="1"/>
  <c r="A176" i="1" s="1"/>
  <c r="A179" i="1" s="1"/>
  <c r="A180" i="1" s="1"/>
  <c r="A182" i="1" s="1"/>
  <c r="A183" i="1" s="1"/>
  <c r="A184" i="1" s="1"/>
  <c r="A185" i="1" s="1"/>
  <c r="A186" i="1" s="1"/>
  <c r="A187" i="1" s="1"/>
  <c r="A189" i="1" s="1"/>
  <c r="A190" i="1" s="1"/>
  <c r="A192" i="1" s="1"/>
  <c r="A193" i="1" s="1"/>
  <c r="A194" i="1" s="1"/>
  <c r="A195" i="1" s="1"/>
  <c r="A196" i="1" s="1"/>
  <c r="A197" i="1" s="1"/>
  <c r="A198" i="1" s="1"/>
  <c r="A199" i="1" s="1"/>
  <c r="A201" i="1" s="1"/>
  <c r="A203" i="1" s="1"/>
  <c r="A204" i="1" s="1"/>
  <c r="A206" i="1" s="1"/>
  <c r="A208" i="1" s="1"/>
  <c r="A209" i="1" s="1"/>
  <c r="A210" i="1" s="1"/>
  <c r="A211" i="1" s="1"/>
  <c r="A212" i="1" s="1"/>
  <c r="A213" i="1" l="1"/>
  <c r="A214" i="1" s="1"/>
  <c r="A215" i="1" s="1"/>
  <c r="A216" i="1" s="1"/>
  <c r="A218" i="1"/>
  <c r="A220" i="1" s="1"/>
  <c r="A221" i="1" s="1"/>
  <c r="A223" i="1" s="1"/>
  <c r="A225" i="1" s="1"/>
  <c r="A226" i="1" l="1"/>
  <c r="A227" i="1" s="1"/>
  <c r="A228" i="1" s="1"/>
  <c r="A229" i="1" s="1"/>
  <c r="A230" i="1" s="1"/>
  <c r="A231" i="1" s="1"/>
  <c r="A233" i="1" s="1"/>
  <c r="A234" i="1" s="1"/>
  <c r="A236" i="1" s="1"/>
  <c r="A237" i="1" s="1"/>
  <c r="A238" i="1" s="1"/>
  <c r="A239" i="1" s="1"/>
  <c r="A241" i="1" s="1"/>
  <c r="A243" i="1" s="1"/>
  <c r="A244" i="1" s="1"/>
  <c r="A245" i="1" s="1"/>
  <c r="A247" i="1" s="1"/>
  <c r="A248" i="1" s="1"/>
  <c r="A250" i="1" l="1"/>
  <c r="A251" i="1" s="1"/>
  <c r="A252" i="1" s="1"/>
  <c r="A253" i="1" s="1"/>
  <c r="A254" i="1" s="1"/>
  <c r="A255" i="1" s="1"/>
  <c r="A256" i="1" s="1"/>
  <c r="A257" i="1" s="1"/>
  <c r="A258" i="1" s="1"/>
  <c r="A259" i="1" s="1"/>
  <c r="A260" i="1" s="1"/>
  <c r="A261" i="1" s="1"/>
  <c r="A263" i="1" s="1"/>
  <c r="A264" i="1" s="1"/>
  <c r="A265" i="1" s="1"/>
  <c r="A266" i="1" s="1"/>
  <c r="A267" i="1" s="1"/>
  <c r="A268" i="1" s="1"/>
  <c r="A269" i="1" s="1"/>
  <c r="A270" i="1" s="1"/>
  <c r="A271" i="1" s="1"/>
  <c r="A272" i="1" s="1"/>
  <c r="A273" i="1" s="1"/>
  <c r="A274" i="1" s="1"/>
  <c r="A276" i="1" s="1"/>
  <c r="A277" i="1" s="1"/>
  <c r="A278" i="1" s="1"/>
  <c r="A279" i="1" s="1"/>
  <c r="A280" i="1" l="1"/>
  <c r="A281" i="1" s="1"/>
  <c r="A282" i="1" s="1"/>
  <c r="A283" i="1" s="1"/>
  <c r="A284" i="1" s="1"/>
  <c r="A285" i="1" l="1"/>
  <c r="A286" i="1" l="1"/>
  <c r="A287" i="1" s="1"/>
  <c r="A289" i="1" s="1"/>
  <c r="A290" i="1" l="1"/>
  <c r="A291" i="1" s="1"/>
  <c r="A294" i="1" l="1"/>
  <c r="A295" i="1" s="1"/>
  <c r="A297" i="1" s="1"/>
  <c r="A298" i="1" l="1"/>
  <c r="A300" i="1" s="1"/>
  <c r="A301" i="1" s="1"/>
  <c r="A302" i="1" l="1"/>
  <c r="A303" i="1" s="1"/>
  <c r="A304" i="1" s="1"/>
  <c r="A305" i="1" s="1"/>
  <c r="A306" i="1" s="1"/>
  <c r="A307" i="1" s="1"/>
  <c r="A308" i="1" s="1"/>
  <c r="A309" i="1" s="1"/>
  <c r="A312" i="1" l="1"/>
  <c r="A313" i="1" s="1"/>
  <c r="A314" i="1" s="1"/>
  <c r="A315" i="1" s="1"/>
  <c r="A318" i="1" s="1"/>
  <c r="A319" i="1" s="1"/>
  <c r="A320" i="1" s="1"/>
  <c r="A321" i="1" s="1"/>
  <c r="A323" i="1" s="1"/>
  <c r="A324" i="1" s="1"/>
  <c r="A325" i="1" s="1"/>
  <c r="A326" i="1" s="1"/>
  <c r="A327" i="1" s="1"/>
  <c r="A328" i="1" l="1"/>
  <c r="A329" i="1" s="1"/>
  <c r="A331" i="1" s="1"/>
  <c r="A332" i="1" l="1"/>
  <c r="A333" i="1"/>
  <c r="A334" i="1" s="1"/>
  <c r="A335" i="1" s="1"/>
  <c r="A336" i="1" s="1"/>
  <c r="A337" i="1" s="1"/>
  <c r="A338" i="1" s="1"/>
  <c r="A339" i="1" s="1"/>
  <c r="A341" i="1" l="1"/>
  <c r="A342" i="1" s="1"/>
  <c r="A344" i="1" s="1"/>
  <c r="A345" i="1" s="1"/>
  <c r="A346" i="1" s="1"/>
  <c r="A347" i="1" s="1"/>
  <c r="A348" i="1" s="1"/>
  <c r="A349" i="1" s="1"/>
  <c r="A350" i="1" s="1"/>
  <c r="A351" i="1" s="1"/>
  <c r="A352" i="1" s="1"/>
  <c r="A354" i="1" s="1"/>
  <c r="A355" i="1" s="1"/>
  <c r="A357" i="1"/>
  <c r="A358" i="1" s="1"/>
  <c r="A359" i="1" s="1"/>
  <c r="A361" i="1" s="1"/>
  <c r="A362" i="1" s="1"/>
  <c r="A363" i="1" s="1"/>
  <c r="A364" i="1" s="1"/>
  <c r="A365" i="1" s="1"/>
  <c r="A366" i="1" s="1"/>
  <c r="A367" i="1" s="1"/>
  <c r="A369" i="1" s="1"/>
  <c r="A370" i="1" s="1"/>
  <c r="A371" i="1" s="1"/>
  <c r="A374" i="1" s="1"/>
  <c r="A375" i="1" s="1"/>
  <c r="A377" i="1" s="1"/>
  <c r="A378" i="1" s="1"/>
  <c r="A380" i="1" s="1"/>
  <c r="A381" i="1" s="1"/>
  <c r="A382" i="1" s="1"/>
  <c r="A385" i="1" s="1"/>
  <c r="A386" i="1" l="1"/>
  <c r="A387" i="1" s="1"/>
  <c r="A389" i="1" s="1"/>
  <c r="A390" i="1" l="1"/>
  <c r="A391" i="1" l="1"/>
  <c r="A392" i="1" l="1"/>
  <c r="A394" i="1" s="1"/>
  <c r="A395" i="1" s="1"/>
  <c r="A396" i="1" l="1"/>
  <c r="A398" i="1" l="1"/>
  <c r="A399" i="1" l="1"/>
  <c r="A400" i="1" s="1"/>
  <c r="A401" i="1" s="1"/>
  <c r="A402" i="1" s="1"/>
  <c r="A403" i="1" l="1"/>
  <c r="A404" i="1" s="1"/>
  <c r="A405" i="1" s="1"/>
  <c r="A406" i="1" s="1"/>
  <c r="A407" i="1" s="1"/>
  <c r="A409" i="1" l="1"/>
  <c r="A410" i="1" s="1"/>
  <c r="A411" i="1" s="1"/>
  <c r="A412" i="1" s="1"/>
  <c r="A413" i="1" l="1"/>
  <c r="A414" i="1" l="1"/>
  <c r="A415" i="1" s="1"/>
  <c r="A416" i="1" s="1"/>
  <c r="A417" i="1" l="1"/>
  <c r="A418" i="1" s="1"/>
  <c r="A419" i="1" s="1"/>
  <c r="A420" i="1" s="1"/>
  <c r="A421" i="1" s="1"/>
  <c r="A422" i="1" s="1"/>
  <c r="A423" i="1" s="1"/>
  <c r="A424" i="1" s="1"/>
  <c r="A425" i="1" s="1"/>
  <c r="A427" i="1" l="1"/>
  <c r="A429" i="1" s="1"/>
  <c r="A431" i="1" s="1"/>
  <c r="A432" i="1" s="1"/>
  <c r="A433" i="1" s="1"/>
  <c r="A434" i="1" s="1"/>
  <c r="A436" i="1" l="1"/>
  <c r="A437" i="1" s="1"/>
  <c r="A438" i="1" s="1"/>
  <c r="A439" i="1" l="1"/>
  <c r="A440" i="1" s="1"/>
  <c r="A441" i="1" s="1"/>
  <c r="A442" i="1" s="1"/>
  <c r="A443" i="1" s="1"/>
  <c r="A444" i="1" s="1"/>
  <c r="A445" i="1" s="1"/>
  <c r="A446" i="1" s="1"/>
  <c r="A448" i="1" s="1"/>
  <c r="A449" i="1" l="1"/>
  <c r="A450" i="1" s="1"/>
  <c r="A451" i="1" s="1"/>
  <c r="A452" i="1" s="1"/>
  <c r="A453" i="1" s="1"/>
  <c r="A454" i="1" s="1"/>
  <c r="A455" i="1" s="1"/>
  <c r="A457" i="1" l="1"/>
  <c r="A458" i="1" s="1"/>
  <c r="A460" i="1" l="1"/>
  <c r="A462" i="1" s="1"/>
  <c r="A463" i="1" s="1"/>
  <c r="A464" i="1" s="1"/>
  <c r="A465" i="1" s="1"/>
  <c r="A467" i="1" s="1"/>
  <c r="A468" i="1" s="1"/>
  <c r="A469" i="1" s="1"/>
  <c r="A470" i="1" s="1"/>
  <c r="A471" i="1" s="1"/>
  <c r="A476" i="1" s="1"/>
  <c r="A477" i="1" l="1"/>
  <c r="A479" i="1" s="1"/>
  <c r="A480" i="1" s="1"/>
  <c r="A481" i="1" l="1"/>
  <c r="A482" i="1" l="1"/>
  <c r="A483" i="1" s="1"/>
  <c r="A484" i="1" s="1"/>
  <c r="A485" i="1" s="1"/>
  <c r="A486" i="1" s="1"/>
  <c r="A488" i="1" s="1"/>
  <c r="A489" i="1" s="1"/>
  <c r="A490" i="1" s="1"/>
  <c r="A492" i="1" s="1"/>
  <c r="A493" i="1" s="1"/>
  <c r="A494" i="1" s="1"/>
  <c r="A495" i="1" l="1"/>
  <c r="A496" i="1" s="1"/>
  <c r="A498" i="1" s="1"/>
  <c r="A500" i="1" s="1"/>
  <c r="A501" i="1" s="1"/>
  <c r="A502" i="1" s="1"/>
  <c r="A504" i="1" s="1"/>
  <c r="A505" i="1" s="1"/>
  <c r="A506" i="1" s="1"/>
  <c r="A507" i="1" s="1"/>
  <c r="A508" i="1" s="1"/>
  <c r="A510" i="1" l="1"/>
  <c r="A512" i="1" s="1"/>
  <c r="A513" i="1" s="1"/>
</calcChain>
</file>

<file path=xl/comments1.xml><?xml version="1.0" encoding="utf-8"?>
<comments xmlns="http://schemas.openxmlformats.org/spreadsheetml/2006/main">
  <authors>
    <author>Пользователь</author>
    <author>User</author>
    <author>Admin</author>
  </authors>
  <commentList>
    <comment ref="L30"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1"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2"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3"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4" authorId="0">
      <text>
        <r>
          <rPr>
            <sz val="8"/>
            <color indexed="81"/>
            <rFont val="Tahoma"/>
            <family val="2"/>
            <charset val="204"/>
          </rPr>
          <t>Раннеспелый сорт, период от полных всходов до съемной спелости 78-90 дней. Растение плетистое, длина главной плети около 2 м. Плод широкоэллиптический, гладкий, массой до 6 кг. Фон коры светло-зеленый, полосы темно-зеленые, средней ширины. Кора средней толщины. Мякоть сладкая, зернистая, очень сладкая, сочная. Высокое содержание сахара и прекрасные вкусовые качества удовлетворят любой вкус.</t>
        </r>
      </text>
    </comment>
    <comment ref="L3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6"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8"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39"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40"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1"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2"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43"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4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7"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48"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49"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50"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L-каротина,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Относится к самым сладким сортам. Обладает массой достоинств и дает отличный урожай в средней полосе. Сорт скороспелый (первые плоды готовы к сбору уже через три месяца после всходов), неприхотливый, холодостойкий. Тыквы массой 2-3 кг, с мягкой кожистой корой, режутся легко. Мякоть толстая, ярко-оранжевая, сочная и очень сладкая. При переработке в неё можно не добавлять сахар. Прекрасно подходит для пирогов, каш, детского питания и приготовления сока. Плоды хорошо хранятся до конца января.
</t>
        </r>
      </text>
    </comment>
    <comment ref="L5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3"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54" authorId="0">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5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6"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9"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6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4"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6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8"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6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2"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4"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7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6" authorId="0">
      <text>
        <r>
          <rPr>
            <sz val="8"/>
            <color indexed="81"/>
            <rFont val="Tahoma"/>
            <family val="2"/>
            <charset val="204"/>
          </rPr>
          <t xml:space="preserve">Фасоль раннеспелая (50 дней от всходов до плодоношения). Растение кустовое, высотой 40 см, среднеоблиственное. Листья зеленые, морщинистые. Бобы прямые до слабоизогнутых, на поперечном сечении эллиптические, без пергаментного слоя и волокна, в технической спелости светло-желтые, длиной 17 см, шириной 1,4 см, верхушка тупая с коротким клювиком. Высота прикрепления нижних бобов 12 см. Используют в кулинарии и для замораживания. Урожайность 2,7-2,8 кг/м2. Сорт устойчив к антракнозу и бактериозу. Посев в открытый грунт проводится в конце мая-начале июня на глубину 3 см по схеме 10х50 см.
</t>
        </r>
      </text>
    </comment>
    <comment ref="L7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9" authorId="0">
      <text>
        <r>
          <rPr>
            <sz val="8"/>
            <color indexed="81"/>
            <rFont val="Tahoma"/>
            <family val="2"/>
            <charset val="204"/>
          </rPr>
          <t xml:space="preserve">Среднеспелый (65-70 дней от полных всходов до начала технической спелости) сорт. Розетка листьев полупрямостоячая. Корнеплод белый, длинный (до 40-45 см), в верхней части цилиндрический, в нижней – удлиненно-конический. Мякоть плотная, хрустящая, сочная, не содержит горчичных масел. Вкусовые качества отличные. Масса корнеплода 1,2-1,5 кг. Сорт ценится за жаростойкость, устойчивость к цветушности и болезням. Рекомендуется для использования в свежем виде и хранения. Посев в июле в открытый грунт, на глубину 1,5-2,0 см. Расстояние между растениями: 20-25 см. Расстояние между рядами: 50-60 см. Урожайность 10,6 - 12,6 кг/кв.м.
</t>
        </r>
      </text>
    </comment>
    <comment ref="L80"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81"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8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6"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8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8"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90"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1"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92"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3"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4"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0" authorId="0">
      <text>
        <r>
          <rPr>
            <sz val="8"/>
            <color indexed="81"/>
            <rFont val="Tahoma"/>
            <family val="2"/>
            <charset val="204"/>
          </rPr>
          <t xml:space="preserve">Раннеспелый кустовой сорт цуккини. Первый урожай снимают спустя 40-45 дней от всходов. Растения компактные, неприхотливые. Плоды длиной 18-21 см, массой 0,5-1,2 кг. Поверхность гладкая, кора тонкая. Мякоть белая, плотная, нежная, отличного вкуса. Плоды прекрасно подходят для консервирования, потребления в свежем виде и приготовления кабачковой икры. Пригодны для длительного хранения. Урожайность 7,5-9,7 кг/м2.
</t>
        </r>
      </text>
    </comment>
    <comment ref="L10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2"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0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4"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10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6"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07"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0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6"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17" authorId="0">
      <text>
        <r>
          <rPr>
            <sz val="8"/>
            <color indexed="81"/>
            <rFont val="Tahoma"/>
            <charset val="1"/>
          </rPr>
          <t xml:space="preserve">Скороспелый отечественный гибрид. Предназначен для свежего летнего потребления. Созревает на неделю раньше, чем популярный сорт Июньская – через 90-100 дней от всходов. Растения формируют округлые кочаны средней плотности, массой 0,8-1,5 кг, с короткой внутренней кочерыгой. Вилок на разрезе зеленовато-белый. Отдача урожая дружная, в течение 8-10 дней. Гибрид относительно устойчив к повреждению капустной мухой, выдерживает ранневесенние похолодания и заморозки до – 5°С. Урожайность 5-7 кг/м2.
</t>
        </r>
      </text>
    </comment>
    <comment ref="L11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1"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2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8"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2"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33"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34"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35"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36"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37"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3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4"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45"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4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2" authorId="0">
      <text>
        <r>
          <rPr>
            <sz val="8"/>
            <color indexed="81"/>
            <rFont val="Tahoma"/>
            <charset val="1"/>
          </rPr>
          <t xml:space="preserve">Популярный среднеспелый сорт. От всходов до полной уборки 100-110дней. Корнеплоды сортотипа Берликум/Нантская, длиной 16-18 см, массой 160-170 г. Мякоть оранжевая, сочная, с повышенным содержанием каротина. Вкусовые качества отличные. Для свежего потребления, переработки и хранения (7-8 месяцев). Урожайность 6-8 кг/м 2. Сорт устойчив к цветушности.
</t>
        </r>
      </text>
    </comment>
    <comment ref="L15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57"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9"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60"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61"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9"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170" authorId="1">
      <text>
        <r>
          <rPr>
            <sz val="8"/>
            <color indexed="81"/>
            <rFont val="Tahoma"/>
            <family val="2"/>
            <charset val="204"/>
          </rPr>
          <t xml:space="preserve">Высокоурожайный пчелоопыляемый среднеспелый (50-55 дней от всходов до плодоношения) гибрид смешанного типа цветения, предназначен для выращивания в теплицах. Растения мощные. Длина главного побега достигает 3,0-3,5 м. Побегообразовательная способность средняя. Зеленец длиной 20-22 см, диаметром 4,0-4,5 см и массой 180-210 г, темно-зеленый со светлыми полосками. Плод цилиндрической формы, с небольшой «ручкой» у основания, поверхность крупнобугорчатая, опушение сложное, шипы белые. Вкусовые качества плодов высокие. Гибрид отличается повышенной теневыносливостью растений, высокой ранней и общей урожайностью. Урожайность 6-7 кг/раст.
</t>
        </r>
      </text>
    </comment>
    <comment ref="L171"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172"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173"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7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5"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176"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77"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7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1" authorId="0">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L182"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18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5"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186" authorId="2">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187"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0"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9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93"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94"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95"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19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7"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198" authorId="2">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L19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0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02"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03"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204"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05"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206"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07"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0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9"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1"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21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3"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14"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5"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16"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7" authorId="2">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218"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9"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220"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21"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22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23"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24"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2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26"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27" authorId="0">
      <text>
        <r>
          <rPr>
            <sz val="8"/>
            <color indexed="81"/>
            <rFont val="Tahoma"/>
            <family val="2"/>
            <charset val="204"/>
          </rPr>
          <t xml:space="preserve">Среднеранний, партенокарпический гибрид. От всходов до плодоношения 48-51 день. Для пленочных укрытий. Растения преимущественно женского типа цветения, закладывают по 2-3 завязи в узле. Зеленцы массой 70-90 г, длиной 6-8 см. Вкус отличный, без горечи. Подходят для маринования, засолки и консервирования. Гибрид устойчив к МР, толерантен к ЛМР. Урожайность – 15 кг/м2.
</t>
        </r>
      </text>
    </comment>
    <comment ref="L228"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29"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3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3"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23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5" authorId="2">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23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8"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40" authorId="0">
      <text>
        <r>
          <rPr>
            <sz val="8"/>
            <color indexed="81"/>
            <rFont val="Tahoma"/>
            <family val="2"/>
            <charset val="204"/>
          </rPr>
          <t>Скороспелый (45-50 дней от всходов до плодоношения) партенокарпический гибрид, женского типа цветения. Предназначен для выращивания в защищенном и в открытом грунте под временными пленочными укрытиями.
Зеленец длиной 10-12 см, массой 90-100 г, бугорчатый, бурошипый, без горечи. Плоды темно-зеленой окраски, с хорошей лежкостью и транспортабельностью. В пазухе листа образуется по 2-3 завязи. Использование плодов универсальное. Гибрид устойчив к настоящей и ложной мучнистой росам и корневым гнилям. Урожайность одного растения 5,0-6,5 кг.</t>
        </r>
      </text>
    </comment>
    <comment ref="L241" authorId="2">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4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43"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24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5" authorId="2">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4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47" authorId="2">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248"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250"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51"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252"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253"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254"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255"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256"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257"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2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59"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26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61"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62"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63" authorId="0">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L264"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6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6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6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68"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269"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27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1"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72"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273"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74"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7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6"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77"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78"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279"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28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8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8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3"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84"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285"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28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87"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289" authorId="2">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29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9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92" authorId="2">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293" authorId="2">
      <text>
        <r>
          <rPr>
            <sz val="8"/>
            <color indexed="81"/>
            <rFont val="Tahoma"/>
            <family val="2"/>
            <charset val="204"/>
          </rPr>
          <t xml:space="preserve">Раннеспелый сорт, период от полных всходов до начала хозяйственной годности 45-55 дней. Растение средней высоты, с крупными, зелеными, выпуклыми листьями. Масса одного растения 500 г. Урожайность зелени 2,6-3,0 кг/ м2. Вкус свежей зелени пряно-жгучий со сладостью и пикантной горчинкой, в спектре ароматов доминирует гвоздика и перец. Такие характеристики идеальны для мясных блюд. Рекомендуется использовать в свежем и сушеном виде. Без базилика немыслима средиземноморская кухня, особенно итальянская и французская. Кроме превосходных кулинарных качеств, он привлекателен декоративностью, несложной агротехникой – его легко вырастить в горшке в комнате и на балконе. 
</t>
        </r>
      </text>
    </comment>
    <comment ref="L29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6"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29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7" authorId="0">
      <text>
        <r>
          <rPr>
            <sz val="8"/>
            <color indexed="81"/>
            <rFont val="Tahoma"/>
            <family val="2"/>
            <charset val="204"/>
          </rPr>
          <t xml:space="preserve">Сорт среднеспелый (период от всходов до технической спелости 65-75 дней). Имеет крупную розетку с большим количеством листьев (от 40 до 100). Листья сильнорассеченные, гладкие, с приятным ароматом. Дает высокий урожай витаминной зелени – до 2 кг/ м2, хорошо отрастает после срезки.
</t>
        </r>
      </text>
    </comment>
    <comment ref="L30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9"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31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1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5"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316" authorId="0">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L31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2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2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24" authorId="2">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32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2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9"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3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5"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336"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37"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3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1"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342"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4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4" authorId="2">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34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7"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48" authorId="2">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349"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3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51"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352"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53"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54"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35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5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8"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359"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360"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61"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62"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63"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64"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365"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66"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67"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69"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370"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7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72"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37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4" authorId="2">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37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7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77"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37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79"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38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8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6"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38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8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0"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39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2"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39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4"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395"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9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9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9"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00"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40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3"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404"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405"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40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7" authorId="0">
      <text>
        <r>
          <rPr>
            <sz val="8"/>
            <color indexed="81"/>
            <rFont val="Tahoma"/>
            <family val="2"/>
            <charset val="204"/>
          </rPr>
          <t xml:space="preserve">Скороспелый (95-100 дней от всходов до плодоношения)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Использование универсальное. Ценится за высокую отдачу урожая, особенно в первую декаду сбора, до массового проявления фитофтороза. Устойчив к вершинной и корневой гнили. Выращивают рассадным способом. Не пасынкуется. Подвязка, регулярные подкормки, сбор плодов в бланжевой спелости с последующим дозариванием увеличивает выход урожая до 3,0-3,5 кг с растения.
</t>
        </r>
      </text>
    </comment>
    <comment ref="L40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3"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14"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5"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41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7"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418"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41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0"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2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3"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424"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425" authorId="2">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426"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427"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28"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2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1"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43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3" authorId="2">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434"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43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3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8"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43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2"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443" authorId="2">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444"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5" authorId="0">
      <text>
        <r>
          <rPr>
            <sz val="8"/>
            <color indexed="81"/>
            <rFont val="Tahoma"/>
            <charset val="1"/>
          </rPr>
          <t xml:space="preserve">Ультраранний гибрид с крупными малиновыми плодами*. В условиях теплицы позволяет получить 19-20 кг/м 2 отборных вкуснейших томатов. Первый урожай созревает на 90-100-й день после всходов. Растения индетерминантные, высотой 1,8-2 м, с короткими междоузлиями. Первое соцветие закладывается на уровне 8-го листа, поледующие – через 2-3 листа. Плоды без зеленого пятна у плодоножки, плотные, массой 120-180 г (первые – до 250-300 г). Гибрид устойчив к основным болезням культуры, хорошо переносит перепады температуры воздуха и влажности почвы.
</t>
        </r>
      </text>
    </comment>
    <comment ref="L446"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4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50" authorId="2">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45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52"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453"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454"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55"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5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58"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59"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60"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461"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62"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463"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464"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65"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66"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6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68"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469"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470"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71"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472"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476"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77"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478"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47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80"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8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82"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8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84"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48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86"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87"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88"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89"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490"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491"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492"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493"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494"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495"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496"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497"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498"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499"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00"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501"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02"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03"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04"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50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06"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0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08"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509"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10"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511"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12"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13"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514"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520"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25"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526"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528"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536"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<sst xmlns="http://schemas.openxmlformats.org/spreadsheetml/2006/main" count="2027" uniqueCount="595">
  <si>
    <t>Республика Беларусь, 230005, г. Гродно, ул. Горького, 89а</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</si>
  <si>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</si>
  <si>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</si>
  <si>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</si>
  <si>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</si>
  <si>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</si>
  <si>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</si>
  <si>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</si>
  <si>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</si>
  <si>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</si>
  <si>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</si>
  <si>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</si>
  <si>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</si>
  <si>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</si>
  <si>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</si>
  <si>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</si>
  <si>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</si>
  <si>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</si>
  <si>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</si>
  <si>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</si>
  <si>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</si>
  <si>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</si>
  <si>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</si>
  <si>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</si>
  <si>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</si>
  <si>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</si>
  <si>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</si>
  <si>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</si>
  <si>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</si>
  <si>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</si>
  <si>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</si>
  <si>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</si>
  <si>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</si>
  <si>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</si>
  <si>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</si>
  <si>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</si>
  <si>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</si>
  <si>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</si>
  <si>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</si>
  <si>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</si>
  <si>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</si>
  <si>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</si>
  <si>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</si>
  <si>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t>новинка</t>
  </si>
  <si>
    <r>
      <t xml:space="preserve">Арбуз </t>
    </r>
    <r>
      <rPr>
        <b/>
        <sz val="9"/>
        <rFont val="Arial"/>
        <family val="2"/>
        <charset val="204"/>
      </rPr>
      <t xml:space="preserve">Медовик  </t>
    </r>
    <r>
      <rPr>
        <sz val="9"/>
        <rFont val="Arial"/>
        <family val="2"/>
        <charset val="204"/>
      </rPr>
      <t>1г , Уд. сем.(Раннеспелый 78-90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</si>
  <si>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</si>
  <si>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</si>
  <si>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</si>
  <si>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</si>
  <si>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</si>
  <si>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</si>
  <si>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</si>
  <si>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</si>
  <si>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</si>
  <si>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</si>
  <si>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</si>
  <si>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</si>
  <si>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</si>
  <si>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</si>
  <si>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</si>
  <si>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</si>
  <si>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</si>
  <si>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</si>
  <si>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</si>
  <si>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</si>
  <si>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</si>
  <si>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</si>
  <si>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</si>
  <si>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</si>
  <si>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</si>
  <si>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</si>
  <si>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</si>
  <si>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</si>
  <si>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</si>
  <si>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Сладкий гигант</t>
    </r>
    <r>
      <rPr>
        <sz val="9"/>
        <rFont val="Arial"/>
        <family val="2"/>
        <charset val="204"/>
      </rPr>
      <t>, 25г.(раннеспелый 53-55 дн.)</t>
    </r>
  </si>
  <si>
    <r>
      <t xml:space="preserve">Горох овощной </t>
    </r>
    <r>
      <rPr>
        <b/>
        <sz val="9"/>
        <rFont val="Arial"/>
        <family val="2"/>
        <charset val="204"/>
      </rPr>
      <t>Усатый нянь</t>
    </r>
    <r>
      <rPr>
        <sz val="9"/>
        <rFont val="Arial"/>
        <family val="2"/>
        <charset val="204"/>
      </rPr>
      <t>, 25г. (раннеспелый 53-55 дн.)</t>
    </r>
  </si>
  <si>
    <t>Китай</t>
  </si>
  <si>
    <r>
      <t xml:space="preserve">Фасоль овощная </t>
    </r>
    <r>
      <rPr>
        <b/>
        <sz val="9"/>
        <rFont val="Arial"/>
        <family val="2"/>
        <charset val="204"/>
      </rPr>
      <t>Журавушка</t>
    </r>
    <r>
      <rPr>
        <sz val="9"/>
        <rFont val="Arial"/>
        <family val="2"/>
        <charset val="204"/>
      </rPr>
      <t>, 5г.(бел., куст.)(спарж) (Раннеспелый 40-45дн.)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</si>
  <si>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</si>
  <si>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</si>
  <si>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</si>
  <si>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</si>
  <si>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</si>
  <si>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</si>
  <si>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</si>
  <si>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</si>
  <si>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</si>
  <si>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</si>
  <si>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</si>
  <si>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Душистое лукошко </t>
    </r>
    <r>
      <rPr>
        <sz val="9"/>
        <rFont val="Arial"/>
        <family val="2"/>
        <charset val="204"/>
      </rPr>
      <t>ремонтантная, 0,04 г</t>
    </r>
  </si>
  <si>
    <t xml:space="preserve">Кабачок </t>
  </si>
  <si>
    <r>
      <rPr>
        <b/>
        <sz val="9"/>
        <rFont val="Arial"/>
        <family val="2"/>
        <charset val="204"/>
      </rPr>
      <t>Аэронавт</t>
    </r>
    <r>
      <rPr>
        <sz val="9"/>
        <rFont val="Arial"/>
        <family val="2"/>
        <charset val="204"/>
      </rPr>
      <t xml:space="preserve"> 2,0г  (Раннеспелый 46 дн.) цуккини</t>
    </r>
  </si>
  <si>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</si>
  <si>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</si>
  <si>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Белое море</t>
    </r>
    <r>
      <rPr>
        <sz val="9"/>
        <rFont val="Arial"/>
        <family val="2"/>
        <charset val="204"/>
      </rPr>
      <t xml:space="preserve">  1,0г белоплодный (Раннеспелый 38-50 дн.)</t>
    </r>
  </si>
  <si>
    <r>
      <t xml:space="preserve">Белоплодные </t>
    </r>
    <r>
      <rPr>
        <sz val="9"/>
        <rFont val="Arial"/>
        <family val="2"/>
        <charset val="204"/>
      </rPr>
      <t>2,0г.(Скороспелый 36-41дней)</t>
    </r>
  </si>
  <si>
    <r>
      <t xml:space="preserve">Диамант F1  </t>
    </r>
    <r>
      <rPr>
        <sz val="9"/>
        <rFont val="Arial"/>
        <family val="2"/>
        <charset val="204"/>
      </rPr>
      <t>5 шт.белоплодный( Раннеспелый 45-48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</si>
  <si>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</si>
  <si>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</si>
  <si>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</si>
  <si>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Бананы </t>
    </r>
    <r>
      <rPr>
        <sz val="9"/>
        <rFont val="Arial"/>
        <family val="2"/>
        <charset val="204"/>
      </rPr>
      <t>1,0г.  (Раннеспелый 40-45 дн.) цуккини</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</si>
  <si>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</si>
  <si>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</si>
  <si>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</si>
  <si>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</si>
  <si>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Изумруд </t>
    </r>
    <r>
      <rPr>
        <sz val="9"/>
        <rFont val="Arial"/>
        <family val="2"/>
        <charset val="204"/>
      </rPr>
      <t>1,0г.(Раннеспелый 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</si>
  <si>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</si>
  <si>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</si>
  <si>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</si>
  <si>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r>
      <t xml:space="preserve"> </t>
    </r>
    <r>
      <rPr>
        <b/>
        <sz val="9"/>
        <rFont val="Arial"/>
        <family val="2"/>
        <charset val="204"/>
      </rPr>
      <t>Черномор</t>
    </r>
    <r>
      <rPr>
        <sz val="9"/>
        <rFont val="Arial"/>
        <family val="2"/>
        <charset val="204"/>
      </rPr>
      <t xml:space="preserve"> 2,0г  (Раннеспелый 38-52 дн.) цуккини</t>
    </r>
  </si>
  <si>
    <t>Капуста</t>
  </si>
  <si>
    <t>салатная</t>
  </si>
  <si>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</si>
  <si>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</si>
  <si>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</si>
  <si>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</si>
  <si>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</si>
  <si>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</si>
  <si>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</si>
  <si>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</si>
  <si>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</si>
  <si>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</si>
  <si>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</si>
  <si>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</si>
  <si>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цветная</t>
    </r>
    <r>
      <rPr>
        <b/>
        <sz val="9"/>
        <rFont val="Arial"/>
        <family val="2"/>
        <charset val="204"/>
      </rPr>
      <t xml:space="preserve"> Мовир 74  </t>
    </r>
    <r>
      <rPr>
        <sz val="9"/>
        <rFont val="Arial"/>
        <family val="2"/>
        <charset val="204"/>
      </rPr>
      <t xml:space="preserve"> 0,3 г (Скороспелый 70-96 дн)</t>
    </r>
  </si>
  <si>
    <t>Морковь</t>
  </si>
  <si>
    <r>
      <rPr>
        <b/>
        <sz val="9"/>
        <rFont val="Arial"/>
        <family val="2"/>
        <charset val="204"/>
      </rPr>
      <t xml:space="preserve"> Барыня </t>
    </r>
    <r>
      <rPr>
        <sz val="9"/>
        <rFont val="Arial"/>
        <family val="2"/>
        <charset val="204"/>
      </rPr>
      <t>2г.( Раннеспелый 90-95 дн.)</t>
    </r>
  </si>
  <si>
    <t>лента</t>
  </si>
  <si>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</si>
  <si>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</si>
  <si>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</si>
  <si>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</si>
  <si>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t>Франция</t>
  </si>
  <si>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</si>
  <si>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Нантская 4</t>
    </r>
    <r>
      <rPr>
        <sz val="9"/>
        <rFont val="Arial"/>
        <family val="2"/>
        <charset val="204"/>
      </rPr>
      <t xml:space="preserve">  (на ленте 8 м.)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</si>
  <si>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</si>
  <si>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</si>
  <si>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r>
      <t xml:space="preserve"> Самсон</t>
    </r>
    <r>
      <rPr>
        <sz val="9"/>
        <rFont val="Arial"/>
        <family val="2"/>
        <charset val="204"/>
      </rPr>
      <t xml:space="preserve"> 0,5 г  (Среднеспелый100-120 дн)  </t>
    </r>
  </si>
  <si>
    <t>Огурцы</t>
  </si>
  <si>
    <t>пчелоопыляемые</t>
  </si>
  <si>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</si>
  <si>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</si>
  <si>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</si>
  <si>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</si>
  <si>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</si>
  <si>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</si>
  <si>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</si>
  <si>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</si>
  <si>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</si>
  <si>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</si>
  <si>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</si>
  <si>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</si>
  <si>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r>
      <rPr>
        <b/>
        <sz val="9"/>
        <rFont val="Arial"/>
        <family val="2"/>
        <charset val="204"/>
      </rPr>
      <t>Хуторок F1</t>
    </r>
    <r>
      <rPr>
        <sz val="9"/>
        <rFont val="Arial"/>
        <family val="2"/>
        <charset val="204"/>
      </rPr>
      <t xml:space="preserve"> серия 1+1; 20 шт.(Суперскороспелый 30 дн, откр. грунт)</t>
    </r>
  </si>
  <si>
    <t>партенокарпические</t>
  </si>
  <si>
    <r>
      <rPr>
        <b/>
        <sz val="9"/>
        <rFont val="Arial"/>
        <family val="2"/>
        <charset val="204"/>
      </rPr>
      <t>Амур 1801</t>
    </r>
    <r>
      <rPr>
        <sz val="9"/>
        <rFont val="Arial"/>
        <family val="2"/>
        <charset val="204"/>
      </rPr>
      <t xml:space="preserve"> 5 шт. (Среднеранний 45-55 дн.,универс. грунт)</t>
    </r>
  </si>
  <si>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</si>
  <si>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</si>
  <si>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 Без пчёл F1 </t>
    </r>
    <r>
      <rPr>
        <sz val="9"/>
        <rFont val="Arial"/>
        <family val="2"/>
        <charset val="204"/>
      </rPr>
      <t>, 10шт.,смесь (Скороспелый 38-42дн, универс.грунт)</t>
    </r>
  </si>
  <si>
    <r>
      <t xml:space="preserve"> Берендей F1 </t>
    </r>
    <r>
      <rPr>
        <sz val="9"/>
        <rFont val="Arial"/>
        <family val="2"/>
        <charset val="204"/>
      </rPr>
      <t>серия 1+1, 20шт.автор. (Скороспелый 45-50 дн, теплич.)</t>
    </r>
  </si>
  <si>
    <r>
      <t xml:space="preserve"> Бобрик F1 </t>
    </r>
    <r>
      <rPr>
        <sz val="9"/>
        <rFont val="Arial"/>
        <family val="2"/>
        <charset val="204"/>
      </rPr>
      <t>серия 1+1, 20шт.корниш. (Скороспелый 44-49 дн, универс.грунт)</t>
    </r>
  </si>
  <si>
    <r>
      <t xml:space="preserve"> Брейк F1 </t>
    </r>
    <r>
      <rPr>
        <sz val="9"/>
        <rFont val="Arial"/>
        <family val="2"/>
        <charset val="204"/>
      </rPr>
      <t>серия 1+1/ 20 шт. корниш. (Скороспелый 43-48 дн, тепличный)</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</si>
  <si>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</si>
  <si>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</si>
  <si>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</si>
  <si>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путём F1 </t>
    </r>
    <r>
      <rPr>
        <sz val="9"/>
        <rFont val="Arial"/>
        <family val="2"/>
        <charset val="204"/>
      </rPr>
      <t>10 шт. (Раннеспелый 42-45 дн., универс. грунт)</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</si>
  <si>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</si>
  <si>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</si>
  <si>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</si>
  <si>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</si>
  <si>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</si>
  <si>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</si>
  <si>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</si>
  <si>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t xml:space="preserve"> Друзья-приятели F1</t>
    </r>
    <r>
      <rPr>
        <sz val="9"/>
        <rFont val="Arial Cyr"/>
        <charset val="204"/>
      </rPr>
      <t xml:space="preserve"> 10 шт. (Ультраранний 38-40 дн)</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</si>
  <si>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</si>
  <si>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</si>
  <si>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</si>
  <si>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</si>
  <si>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</si>
  <si>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</si>
  <si>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</si>
  <si>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</si>
  <si>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Куча мала F1, </t>
    </r>
    <r>
      <rPr>
        <sz val="9"/>
        <rFont val="Arial"/>
        <family val="2"/>
        <charset val="204"/>
      </rPr>
      <t>10 шт. (Ранний 43-45 дн. тепл. и откр. грунт)до 30кг с кв.м</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</si>
  <si>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</si>
  <si>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</si>
  <si>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</si>
  <si>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</si>
  <si>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</si>
  <si>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</si>
  <si>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</si>
  <si>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</si>
  <si>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</si>
  <si>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</si>
  <si>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</si>
  <si>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</si>
  <si>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</si>
  <si>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</si>
  <si>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</si>
  <si>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</si>
  <si>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</si>
  <si>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</si>
  <si>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</si>
  <si>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</si>
  <si>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</si>
  <si>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</si>
  <si>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</si>
  <si>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</si>
  <si>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</si>
  <si>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</si>
  <si>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</si>
  <si>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</si>
  <si>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</si>
  <si>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</si>
  <si>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</si>
  <si>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</si>
  <si>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Изумруд</t>
    </r>
    <r>
      <rPr>
        <sz val="9"/>
        <rFont val="Arial"/>
        <family val="2"/>
        <charset val="204"/>
      </rPr>
      <t>, 0,3г (Раннеспелый  45-55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</si>
  <si>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</si>
  <si>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</si>
  <si>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</si>
  <si>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</si>
  <si>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</si>
  <si>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</si>
  <si>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</si>
  <si>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</si>
  <si>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</si>
  <si>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</si>
  <si>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Петрушка  </t>
    </r>
    <r>
      <rPr>
        <b/>
        <sz val="9"/>
        <rFont val="Arial"/>
        <family val="2"/>
        <charset val="204"/>
      </rPr>
      <t xml:space="preserve">Обыкновенная  Листовая </t>
    </r>
    <r>
      <rPr>
        <sz val="9"/>
        <rFont val="Arial"/>
        <family val="2"/>
        <charset val="204"/>
      </rPr>
      <t xml:space="preserve"> 4,0 г (Среднеспелый 65 - 75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</si>
  <si>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</si>
  <si>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Амазон</t>
    </r>
    <r>
      <rPr>
        <sz val="9"/>
        <rFont val="Arial"/>
        <family val="2"/>
        <charset val="204"/>
      </rPr>
      <t xml:space="preserve"> серия 1+1 , автор., 4 г (Среднеспелый 40-45 дн, кустовой сорт)</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</si>
  <si>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</si>
  <si>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Укроп </t>
    </r>
    <r>
      <rPr>
        <b/>
        <sz val="9"/>
        <rFont val="Arial"/>
        <family val="2"/>
        <charset val="204"/>
      </rPr>
      <t xml:space="preserve">Супердукат </t>
    </r>
    <r>
      <rPr>
        <sz val="9"/>
        <rFont val="Arial"/>
        <family val="2"/>
        <charset val="204"/>
      </rPr>
      <t xml:space="preserve">3г. </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</si>
  <si>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</si>
  <si>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</si>
  <si>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</si>
  <si>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</si>
  <si>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</si>
  <si>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</si>
  <si>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</si>
  <si>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</si>
  <si>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</si>
  <si>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</si>
  <si>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</si>
  <si>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</si>
  <si>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</si>
  <si>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</si>
  <si>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</si>
  <si>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</si>
  <si>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</si>
  <si>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</si>
  <si>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</si>
  <si>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Карнавал вкуса ,смесь </t>
    </r>
    <r>
      <rPr>
        <sz val="9"/>
        <rFont val="Arial"/>
        <family val="2"/>
        <charset val="204"/>
      </rPr>
      <t>0,5г.</t>
    </r>
  </si>
  <si>
    <r>
      <t xml:space="preserve"> Бэби салат </t>
    </r>
    <r>
      <rPr>
        <b/>
        <sz val="9"/>
        <rFont val="Arial"/>
        <family val="2"/>
        <charset val="204"/>
      </rPr>
      <t xml:space="preserve">Морские камушки,смесь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</si>
  <si>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</si>
  <si>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</si>
  <si>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</si>
  <si>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</si>
  <si>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</si>
  <si>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</si>
  <si>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Ералаш</t>
    </r>
    <r>
      <rPr>
        <sz val="9"/>
        <rFont val="Arial"/>
        <family val="2"/>
        <charset val="204"/>
      </rPr>
      <t xml:space="preserve"> серия 1+1;  1,0г., зеленый, листовой  (Среднеранний 50-55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</si>
  <si>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</si>
  <si>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</si>
  <si>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</si>
  <si>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Весенний </t>
    </r>
    <r>
      <rPr>
        <sz val="9"/>
        <rFont val="Arial"/>
        <family val="2"/>
        <charset val="204"/>
      </rPr>
      <t>1,0г.(Ультроскоросп. 20-25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</si>
  <si>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</si>
  <si>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</si>
  <si>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</si>
  <si>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</si>
  <si>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</si>
  <si>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</si>
  <si>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</si>
  <si>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</si>
  <si>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</si>
  <si>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</si>
  <si>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</si>
  <si>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</si>
  <si>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</si>
  <si>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</si>
  <si>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</si>
  <si>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</si>
  <si>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</si>
  <si>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Египетская плоская  </t>
    </r>
    <r>
      <rPr>
        <sz val="9"/>
        <rFont val="Arial"/>
        <family val="2"/>
        <charset val="204"/>
      </rPr>
      <t>5,0 г  (Раннеспелый 94-121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</si>
  <si>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</si>
  <si>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</si>
  <si>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Наоми </t>
    </r>
    <r>
      <rPr>
        <sz val="9"/>
        <rFont val="Arial"/>
        <family val="2"/>
        <charset val="204"/>
      </rPr>
      <t xml:space="preserve">2,0г.  (Раннеспелый 85-95 дн) </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</si>
  <si>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</si>
  <si>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</si>
  <si>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</si>
  <si>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 Цыганочка</t>
    </r>
    <r>
      <rPr>
        <sz val="9"/>
        <rFont val="Arial"/>
        <family val="2"/>
        <charset val="204"/>
      </rPr>
      <t xml:space="preserve"> (двойная граммовка), 5г (Среднеспелый 125-130 дн)</t>
    </r>
  </si>
  <si>
    <t>Томаты</t>
  </si>
  <si>
    <r>
      <t xml:space="preserve"> Ля-ля-фа F1</t>
    </r>
    <r>
      <rPr>
        <sz val="9"/>
        <rFont val="Arial"/>
        <family val="2"/>
      </rPr>
      <t xml:space="preserve"> серия 1+1 25 шт. (Среднесп.100-110 дн, куст до 80см. универс)</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</si>
  <si>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</si>
  <si>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</si>
  <si>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</si>
  <si>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</si>
  <si>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</si>
  <si>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t>среднерослые(до 180 см) детерминантные и индетерминантные (с неограниченным образованием кистей и ростом растения)</t>
  </si>
  <si>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</si>
  <si>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 xml:space="preserve">Винтаж Вайн </t>
    </r>
    <r>
      <rPr>
        <sz val="9"/>
        <rFont val="Arial"/>
        <family val="2"/>
        <charset val="204"/>
      </rPr>
      <t xml:space="preserve"> 0,2г.(Среднесп.110-120 дн,детерм. до 160см,универс)</t>
    </r>
  </si>
  <si>
    <r>
      <rPr>
        <b/>
        <sz val="9"/>
        <rFont val="Arial"/>
        <family val="2"/>
        <charset val="204"/>
      </rPr>
      <t>Мазарини F1</t>
    </r>
    <r>
      <rPr>
        <sz val="9"/>
        <rFont val="Arial"/>
        <family val="2"/>
        <charset val="204"/>
      </rPr>
      <t xml:space="preserve"> 10 шт .(Ультроран. 95-105 дн.,детерм.,закр.и откр.гр.)</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</si>
  <si>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</si>
  <si>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</si>
  <si>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</si>
  <si>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</si>
  <si>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</si>
  <si>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</si>
  <si>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</si>
  <si>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</si>
  <si>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</si>
  <si>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</si>
  <si>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</si>
  <si>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</si>
  <si>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</si>
  <si>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</si>
  <si>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</si>
  <si>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</si>
  <si>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</si>
  <si>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</si>
  <si>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</si>
  <si>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</si>
  <si>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</si>
  <si>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</si>
  <si>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</si>
  <si>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</si>
  <si>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</si>
  <si>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</si>
  <si>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</si>
  <si>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</si>
  <si>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</si>
  <si>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</si>
  <si>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</si>
  <si>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</si>
  <si>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</si>
  <si>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</si>
  <si>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</si>
  <si>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t>Цветы и лекарственные растения</t>
  </si>
  <si>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</si>
  <si>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</si>
  <si>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</si>
  <si>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</si>
  <si>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</si>
  <si>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</si>
  <si>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</si>
  <si>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</si>
  <si>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</si>
  <si>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</si>
  <si>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</si>
  <si>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</si>
  <si>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</si>
  <si>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</si>
  <si>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</si>
  <si>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</si>
  <si>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</si>
  <si>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</si>
  <si>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</si>
  <si>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</si>
  <si>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</si>
  <si>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</si>
  <si>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</si>
  <si>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</si>
  <si>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</si>
  <si>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</si>
  <si>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t xml:space="preserve">Серия "Мини фермер" (большая фасовка) </t>
  </si>
  <si>
    <t>Первая цена</t>
  </si>
  <si>
    <t>Цена со скидкой</t>
  </si>
  <si>
    <t>Заказ</t>
  </si>
  <si>
    <t>Наличие</t>
  </si>
  <si>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</si>
  <si>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</si>
  <si>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</si>
  <si>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</si>
  <si>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Бабушкин подарок F1 </t>
    </r>
    <r>
      <rPr>
        <sz val="9"/>
        <rFont val="Arial"/>
        <family val="2"/>
        <charset val="204"/>
      </rPr>
      <t>12шт.сер.Руск.вкус (среднеп.до125дн.индет.до 2м. тепл.)</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</si>
  <si>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</si>
  <si>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</si>
  <si>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</si>
  <si>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</si>
  <si>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</si>
  <si>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</si>
  <si>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</si>
  <si>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</si>
  <si>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</si>
  <si>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</si>
  <si>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</si>
  <si>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</si>
  <si>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мускатная </t>
    </r>
    <r>
      <rPr>
        <b/>
        <sz val="9"/>
        <rFont val="Arial"/>
        <family val="2"/>
        <charset val="204"/>
      </rPr>
      <t xml:space="preserve">Прикубанская </t>
    </r>
    <r>
      <rPr>
        <sz val="9"/>
        <rFont val="Arial"/>
        <family val="2"/>
        <charset val="204"/>
      </rPr>
      <t>1г.(среднепоздний 110-120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</si>
  <si>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</si>
  <si>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Тыква крупноплодная </t>
    </r>
    <r>
      <rPr>
        <b/>
        <sz val="9"/>
        <rFont val="Arial"/>
        <family val="2"/>
        <charset val="204"/>
      </rPr>
      <t>Конфетка</t>
    </r>
    <r>
      <rPr>
        <sz val="9"/>
        <rFont val="Arial"/>
        <family val="2"/>
        <charset val="204"/>
      </rPr>
      <t xml:space="preserve"> 2г. (скороспелый 90-100 дн.) плет.типа</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</si>
  <si>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</si>
  <si>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</si>
  <si>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</si>
  <si>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</si>
  <si>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</si>
  <si>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</si>
  <si>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</si>
  <si>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rPr>
        <b/>
        <sz val="9"/>
        <rFont val="Arial"/>
        <family val="2"/>
        <charset val="204"/>
      </rPr>
      <t xml:space="preserve">Отличник F1 </t>
    </r>
    <r>
      <rPr>
        <sz val="9"/>
        <rFont val="Arial"/>
        <family val="2"/>
        <charset val="204"/>
      </rPr>
      <t xml:space="preserve">1 г.белоплодный  (Среднеранний 50 дн)  </t>
    </r>
  </si>
  <si>
    <r>
      <rPr>
        <b/>
        <sz val="9"/>
        <rFont val="Arial"/>
        <family val="2"/>
        <charset val="204"/>
      </rPr>
      <t xml:space="preserve">Бармалей </t>
    </r>
    <r>
      <rPr>
        <sz val="9"/>
        <rFont val="Arial"/>
        <family val="2"/>
        <charset val="204"/>
      </rPr>
      <t>1,0г.  (Раннеспелый 40-45 дн.) цуккини</t>
    </r>
  </si>
  <si>
    <r>
      <rPr>
        <b/>
        <sz val="9"/>
        <rFont val="Arial"/>
        <family val="2"/>
        <charset val="204"/>
      </rPr>
      <t>Солнечный</t>
    </r>
    <r>
      <rPr>
        <sz val="9"/>
        <rFont val="Arial"/>
        <family val="2"/>
        <charset val="204"/>
      </rPr>
      <t>, 2г. цуккини (Раннеспелый 47-52 дн.)</t>
    </r>
  </si>
  <si>
    <r>
      <t xml:space="preserve"> Карамелька </t>
    </r>
    <r>
      <rPr>
        <sz val="9"/>
        <rFont val="Arial"/>
        <family val="2"/>
        <charset val="204"/>
      </rPr>
      <t>, 4г.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</si>
  <si>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</si>
  <si>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</si>
  <si>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</si>
  <si>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</si>
  <si>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</si>
  <si>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</si>
  <si>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</si>
  <si>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</si>
  <si>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</si>
  <si>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</si>
  <si>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</si>
  <si>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</si>
  <si>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</si>
  <si>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</si>
  <si>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</si>
  <si>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</si>
  <si>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</si>
  <si>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</si>
  <si>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</si>
  <si>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</si>
  <si>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</si>
  <si>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</si>
  <si>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</si>
  <si>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</si>
  <si>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</si>
  <si>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</si>
  <si>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t xml:space="preserve">Лидер -34  F1   </t>
    </r>
    <r>
      <rPr>
        <sz val="9"/>
        <rFont val="Arial"/>
        <family val="2"/>
        <charset val="204"/>
      </rPr>
      <t>20 шт.сладкий (Раннеспелый  105-115 дн.красн.,стенка 6-7 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</si>
  <si>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</si>
  <si>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</si>
  <si>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Болгарец  </t>
    </r>
    <r>
      <rPr>
        <sz val="9"/>
        <rFont val="Arial"/>
        <family val="2"/>
        <charset val="204"/>
      </rPr>
      <t>20 шт. сладкий(Среднеспелый  121-125 дн., красн.,стенка 5-7 мм)</t>
    </r>
  </si>
  <si>
    <r>
      <t xml:space="preserve">Братья гриль  F1 </t>
    </r>
    <r>
      <rPr>
        <sz val="9"/>
        <rFont val="Arial"/>
        <family val="2"/>
        <charset val="204"/>
      </rPr>
      <t>20 шт.сладкий (Раннеспелый  до 110 дн.,красный, до 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</si>
  <si>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</si>
  <si>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</si>
  <si>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</si>
  <si>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</si>
  <si>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</si>
  <si>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</si>
  <si>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</si>
  <si>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</si>
  <si>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</si>
  <si>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</si>
  <si>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</si>
  <si>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</si>
  <si>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</si>
  <si>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</si>
  <si>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t xml:space="preserve">Редис </t>
    </r>
    <r>
      <rPr>
        <b/>
        <sz val="9"/>
        <rFont val="Arial"/>
        <family val="2"/>
        <charset val="204"/>
      </rPr>
      <t>Алёшка F1</t>
    </r>
    <r>
      <rPr>
        <sz val="9"/>
        <rFont val="Arial"/>
        <family val="2"/>
        <charset val="204"/>
      </rPr>
      <t xml:space="preserve"> 1,0г. (Скороспелый  20-26 дн)</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</si>
  <si>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</si>
  <si>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 Мулатка</t>
    </r>
    <r>
      <rPr>
        <sz val="9"/>
        <rFont val="Arial"/>
        <family val="2"/>
        <charset val="204"/>
      </rPr>
      <t xml:space="preserve"> 2,0 г ,(Среднеспелый 125-130 дн)</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</si>
  <si>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</si>
  <si>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</si>
  <si>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</si>
  <si>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Богата хата F 1</t>
    </r>
    <r>
      <rPr>
        <sz val="9"/>
        <rFont val="Arial"/>
        <family val="2"/>
        <charset val="204"/>
      </rPr>
      <t xml:space="preserve"> , 0,2г. (Ранний 95-105 дн.низкорослый 50-60 см,откр.грунт)</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</si>
  <si>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</si>
  <si>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</si>
  <si>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</si>
  <si>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</si>
  <si>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</si>
  <si>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</si>
  <si>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</si>
  <si>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</si>
  <si>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</si>
  <si>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</si>
  <si>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</si>
  <si>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</si>
  <si>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</si>
  <si>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</si>
  <si>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</si>
  <si>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</si>
  <si>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</si>
  <si>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</si>
  <si>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</si>
  <si>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rPr>
        <b/>
        <sz val="9"/>
        <rFont val="Arial"/>
        <family val="2"/>
        <charset val="204"/>
      </rPr>
      <t>Носики-курносики</t>
    </r>
    <r>
      <rPr>
        <sz val="9"/>
        <rFont val="Arial"/>
        <family val="2"/>
        <charset val="204"/>
      </rPr>
      <t xml:space="preserve"> 20 шт.(Скоросп.105-110дн,индетерм. ,универс.гр.)</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</si>
  <si>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</si>
  <si>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</si>
  <si>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Черничное суфле,  </t>
    </r>
    <r>
      <rPr>
        <sz val="9"/>
        <rFont val="Arial"/>
        <family val="2"/>
        <charset val="204"/>
      </rPr>
      <t>смесь сортов 0,05 г.</t>
    </r>
  </si>
  <si>
    <r>
      <t xml:space="preserve">Бархатцы отклонённые </t>
    </r>
    <r>
      <rPr>
        <b/>
        <sz val="9"/>
        <rFont val="Arial"/>
        <family val="2"/>
        <charset val="204"/>
      </rPr>
      <t>Бонита</t>
    </r>
    <r>
      <rPr>
        <sz val="9"/>
        <rFont val="Arial"/>
        <family val="2"/>
        <charset val="204"/>
      </rPr>
      <t xml:space="preserve"> (Тагетес)0,3г,смесь сорт., низкорослый до 20 см</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</si>
  <si>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</si>
  <si>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</si>
  <si>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 Лаванда декоративная  </t>
    </r>
    <r>
      <rPr>
        <b/>
        <sz val="9"/>
        <rFont val="Arial"/>
        <family val="2"/>
        <charset val="204"/>
      </rPr>
      <t xml:space="preserve">Праванс </t>
    </r>
    <r>
      <rPr>
        <sz val="9"/>
        <rFont val="Arial"/>
        <family val="2"/>
        <charset val="204"/>
      </rPr>
      <t xml:space="preserve">  0,1 г. </t>
    </r>
    <r>
      <rPr>
        <b/>
        <i/>
        <sz val="9"/>
        <color indexed="10"/>
        <rFont val="Arial"/>
        <family val="2"/>
        <charset val="204"/>
      </rPr>
      <t xml:space="preserve"> </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</si>
  <si>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</si>
  <si>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Розмарин</t>
    </r>
    <r>
      <rPr>
        <b/>
        <sz val="9"/>
        <rFont val="Arial"/>
        <family val="2"/>
        <charset val="204"/>
      </rPr>
      <t xml:space="preserve"> Нежность </t>
    </r>
    <r>
      <rPr>
        <sz val="9"/>
        <rFont val="Arial"/>
        <family val="2"/>
        <charset val="204"/>
      </rPr>
      <t>20 шт.</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</si>
  <si>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</si>
  <si>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</si>
  <si>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</si>
  <si>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Душица </t>
    </r>
    <r>
      <rPr>
        <b/>
        <sz val="9"/>
        <rFont val="Arial"/>
        <family val="2"/>
        <charset val="204"/>
      </rPr>
      <t xml:space="preserve">Мила  (орегано) </t>
    </r>
    <r>
      <rPr>
        <sz val="9"/>
        <rFont val="Arial"/>
        <family val="2"/>
        <charset val="204"/>
      </rPr>
      <t>0,1 г.</t>
    </r>
  </si>
  <si>
    <r>
      <t xml:space="preserve"> Лобелия </t>
    </r>
    <r>
      <rPr>
        <b/>
        <sz val="9"/>
        <rFont val="Arial"/>
        <family val="2"/>
        <charset val="204"/>
      </rPr>
      <t>Каскадная белая</t>
    </r>
    <r>
      <rPr>
        <sz val="9"/>
        <rFont val="Arial"/>
        <family val="2"/>
        <charset val="204"/>
      </rPr>
      <t xml:space="preserve"> ,  0,05 г  </t>
    </r>
  </si>
  <si>
    <r>
      <t xml:space="preserve">Мята мексиканская  </t>
    </r>
    <r>
      <rPr>
        <b/>
        <sz val="9"/>
        <rFont val="Arial"/>
        <family val="2"/>
        <charset val="204"/>
      </rPr>
      <t xml:space="preserve">Морская симфония </t>
    </r>
    <r>
      <rPr>
        <sz val="9"/>
        <rFont val="Arial"/>
        <family val="2"/>
        <charset val="204"/>
      </rPr>
      <t>0,05 г.</t>
    </r>
  </si>
  <si>
    <r>
      <t xml:space="preserve">Мята мексиканская  </t>
    </r>
    <r>
      <rPr>
        <b/>
        <sz val="9"/>
        <rFont val="Arial"/>
        <family val="2"/>
        <charset val="204"/>
      </rPr>
      <t xml:space="preserve">Янтарная свежесть </t>
    </r>
    <r>
      <rPr>
        <sz val="9"/>
        <rFont val="Arial"/>
        <family val="2"/>
        <charset val="204"/>
      </rPr>
      <t>0,05 г.</t>
    </r>
  </si>
  <si>
    <r>
      <t xml:space="preserve">Огурец  </t>
    </r>
    <r>
      <rPr>
        <b/>
        <sz val="9"/>
        <rFont val="Arial"/>
        <family val="2"/>
        <charset val="204"/>
      </rPr>
      <t xml:space="preserve">Бобрик  F1 </t>
    </r>
    <r>
      <rPr>
        <sz val="9"/>
        <rFont val="Arial"/>
        <family val="2"/>
        <charset val="204"/>
      </rPr>
      <t>серия 1+1; 20 шт (Скороспелый  45-48 дн,откр.грунт)</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</si>
  <si>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</si>
  <si>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</si>
  <si>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</si>
  <si>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</si>
  <si>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</si>
  <si>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</si>
  <si>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Витаминная 6 </t>
    </r>
    <r>
      <rPr>
        <sz val="9"/>
        <rFont val="Arial"/>
        <family val="2"/>
        <charset val="204"/>
      </rPr>
      <t>25,0 г (Среднеспелый  80-100 дн))</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</si>
  <si>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</si>
  <si>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 xml:space="preserve">Дайкон  </t>
    </r>
    <r>
      <rPr>
        <b/>
        <sz val="9"/>
        <rFont val="Arial"/>
        <family val="2"/>
        <charset val="204"/>
      </rPr>
      <t xml:space="preserve">Носорог </t>
    </r>
    <r>
      <rPr>
        <sz val="9"/>
        <rFont val="Arial"/>
        <family val="2"/>
        <charset val="204"/>
      </rPr>
      <t>1,0г. (Раннеспелый сорт 53-57 дн)</t>
    </r>
  </si>
  <si>
    <r>
      <t xml:space="preserve">Дыня </t>
    </r>
    <r>
      <rPr>
        <b/>
        <sz val="9"/>
        <rFont val="Arial"/>
        <family val="2"/>
        <charset val="204"/>
      </rPr>
      <t xml:space="preserve">Злато Скифов F1 </t>
    </r>
    <r>
      <rPr>
        <sz val="9"/>
        <rFont val="Arial"/>
        <family val="2"/>
        <charset val="204"/>
      </rPr>
      <t>15 шт. автор.(Раннеспелый 75-80 дн)</t>
    </r>
  </si>
  <si>
    <r>
      <t xml:space="preserve">Дыня </t>
    </r>
    <r>
      <rPr>
        <b/>
        <sz val="9"/>
        <rFont val="Arial"/>
        <family val="2"/>
        <charset val="204"/>
      </rPr>
      <t xml:space="preserve">Ранняя </t>
    </r>
    <r>
      <rPr>
        <sz val="9"/>
        <rFont val="Arial"/>
        <family val="2"/>
        <charset val="204"/>
      </rPr>
      <t xml:space="preserve"> 1 г.(скороспелый 60-65 дн.) плетистого типа</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</si>
  <si>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</si>
  <si>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Морковь  </t>
    </r>
    <r>
      <rPr>
        <b/>
        <sz val="9"/>
        <rFont val="Arial"/>
        <family val="2"/>
        <charset val="204"/>
      </rPr>
      <t>Мо</t>
    </r>
    <r>
      <rPr>
        <sz val="9"/>
        <rFont val="Arial"/>
        <family val="2"/>
        <charset val="204"/>
      </rPr>
      <t xml:space="preserve"> ( на ленте 8 м) (Среднепоздний 100 - 120 дн) </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</si>
  <si>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</si>
  <si>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</si>
  <si>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</si>
  <si>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</si>
  <si>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Хуторок  F1</t>
    </r>
    <r>
      <rPr>
        <sz val="9"/>
        <rFont val="Arial"/>
        <family val="2"/>
        <charset val="204"/>
      </rPr>
      <t xml:space="preserve"> серия 1+1; 20 шт(Суперскороспелый 30 дн, откр. грунт)</t>
    </r>
  </si>
  <si>
    <r>
      <t xml:space="preserve">Перец сладкий </t>
    </r>
    <r>
      <rPr>
        <b/>
        <sz val="9"/>
        <rFont val="Arial"/>
        <family val="2"/>
        <charset val="204"/>
      </rPr>
      <t xml:space="preserve">Братья гриль F1 </t>
    </r>
    <r>
      <rPr>
        <sz val="9"/>
        <rFont val="Arial"/>
        <family val="2"/>
        <charset val="204"/>
      </rPr>
      <t>2г.Сер.Заморозь(Раннесп.до 110 дн.,красный, до 7 мм)</t>
    </r>
  </si>
  <si>
    <r>
      <t xml:space="preserve">Редька китайская  </t>
    </r>
    <r>
      <rPr>
        <b/>
        <sz val="9"/>
        <rFont val="Arial"/>
        <family val="2"/>
        <charset val="204"/>
      </rPr>
      <t xml:space="preserve">Клык слона </t>
    </r>
    <r>
      <rPr>
        <sz val="9"/>
        <rFont val="Arial"/>
        <family val="2"/>
        <charset val="204"/>
      </rPr>
      <t xml:space="preserve"> 1,0 г, (Среднеспелый 60-80 дн)</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</si>
  <si>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</si>
  <si>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t xml:space="preserve">Томат </t>
    </r>
    <r>
      <rPr>
        <b/>
        <sz val="9"/>
        <rFont val="Arial"/>
        <family val="2"/>
        <charset val="204"/>
      </rPr>
      <t>Добрая фея F 1</t>
    </r>
    <r>
      <rPr>
        <sz val="9"/>
        <rFont val="Arial"/>
        <family val="2"/>
        <charset val="204"/>
      </rPr>
      <t xml:space="preserve"> 15шт.(Ультроран. 95-105 дн.,детерм.,унив.гр..)</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</si>
  <si>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</si>
  <si>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</si>
  <si>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</si>
  <si>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</si>
  <si>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</si>
  <si>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</si>
  <si>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</si>
  <si>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</si>
  <si>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</si>
  <si>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</si>
  <si>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</si>
  <si>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</si>
  <si>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</si>
  <si>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t xml:space="preserve">Щавель </t>
    </r>
    <r>
      <rPr>
        <b/>
        <sz val="9"/>
        <rFont val="Arial"/>
        <family val="2"/>
        <charset val="204"/>
      </rPr>
      <t xml:space="preserve">Широколистный  </t>
    </r>
    <r>
      <rPr>
        <sz val="9"/>
        <rFont val="Arial"/>
        <family val="2"/>
        <charset val="204"/>
      </rPr>
      <t xml:space="preserve">0,5 г  (Раннеспелый  40-45 дн) </t>
    </r>
  </si>
  <si>
    <r>
      <t xml:space="preserve">Щавель </t>
    </r>
    <r>
      <rPr>
        <b/>
        <sz val="9"/>
        <rFont val="Arial"/>
        <family val="2"/>
        <charset val="204"/>
      </rPr>
      <t xml:space="preserve">Крупнолистный  </t>
    </r>
    <r>
      <rPr>
        <sz val="9"/>
        <rFont val="Arial"/>
        <family val="2"/>
        <charset val="204"/>
      </rPr>
      <t xml:space="preserve">0,5 г  (Раннеспелый  45-50 дн) </t>
    </r>
  </si>
  <si>
    <r>
      <rPr>
        <b/>
        <sz val="9"/>
        <rFont val="Arial"/>
        <family val="2"/>
        <charset val="204"/>
      </rPr>
      <t>Бочковой F1 (засолочный)</t>
    </r>
    <r>
      <rPr>
        <sz val="9"/>
        <rFont val="Arial"/>
        <family val="2"/>
        <charset val="204"/>
      </rPr>
      <t xml:space="preserve"> 10 шт.  (Среднеран.41-45 дн,унив.грунт)</t>
    </r>
  </si>
  <si>
    <t>Этим цветом выделены реестровые семена</t>
  </si>
  <si>
    <t>Минимальная партия (20 пакетов овощи, на цветы 10) Зелёным цветом выделены реестровые семена.</t>
  </si>
  <si>
    <t xml:space="preserve"> Условия продаж на сезон 2024 -2025г.</t>
  </si>
  <si>
    <t>склад Брест</t>
  </si>
  <si>
    <t>склад Минск</t>
  </si>
  <si>
    <r>
      <t xml:space="preserve"> Нантская 4</t>
    </r>
    <r>
      <rPr>
        <sz val="9"/>
        <rFont val="Arial"/>
        <family val="2"/>
        <charset val="204"/>
      </rPr>
      <t xml:space="preserve"> ,  4,0 г (Среднеспелый 78-108 дн)</t>
    </r>
  </si>
  <si>
    <r>
      <rPr>
        <b/>
        <sz val="9"/>
        <rFont val="Arial"/>
        <family val="2"/>
        <charset val="204"/>
      </rPr>
      <t xml:space="preserve">Пузата хата </t>
    </r>
    <r>
      <rPr>
        <sz val="9"/>
        <rFont val="Arial"/>
        <family val="2"/>
      </rPr>
      <t xml:space="preserve"> 20шт.(Среднеран.103-110 дн, 1,5 - 2 м,индетерм.,универс.)</t>
    </r>
  </si>
  <si>
    <t>склад Гродно и Брест</t>
  </si>
  <si>
    <r>
      <t xml:space="preserve">Ямал-200 </t>
    </r>
    <r>
      <rPr>
        <sz val="9"/>
        <rFont val="Arial"/>
        <family val="2"/>
      </rPr>
      <t xml:space="preserve"> 0,05 г.(Раннесп. 95-100 дн, куст до 50 см, детерм., откр.гр.)</t>
    </r>
  </si>
  <si>
    <r>
      <t xml:space="preserve"> </t>
    </r>
    <r>
      <rPr>
        <b/>
        <sz val="9"/>
        <rFont val="Arial"/>
        <family val="2"/>
        <charset val="204"/>
      </rPr>
      <t xml:space="preserve">Цилиндра </t>
    </r>
    <r>
      <rPr>
        <sz val="9"/>
        <rFont val="Arial"/>
        <family val="2"/>
        <charset val="204"/>
      </rPr>
      <t>(двойная граммовка)</t>
    </r>
    <r>
      <rPr>
        <b/>
        <sz val="9"/>
        <rFont val="Arial"/>
        <family val="2"/>
        <charset val="204"/>
      </rPr>
      <t>,</t>
    </r>
    <r>
      <rPr>
        <sz val="9"/>
        <rFont val="Arial"/>
        <family val="2"/>
        <charset val="204"/>
      </rPr>
      <t xml:space="preserve"> 5,0г.(Среднеспел. 120-130 дн) </t>
    </r>
    <r>
      <rPr>
        <i/>
        <sz val="9"/>
        <color rgb="FFC00000"/>
        <rFont val="Arial"/>
        <family val="2"/>
        <charset val="204"/>
      </rPr>
      <t>корнеплод цил.</t>
    </r>
  </si>
  <si>
    <r>
      <t>Енисей</t>
    </r>
    <r>
      <rPr>
        <sz val="9"/>
        <rFont val="Arial"/>
        <family val="2"/>
        <charset val="204"/>
      </rPr>
      <t xml:space="preserve"> 20 шт.сладкий  (Раннесп. 115-120 дн, оранж.,стенка 8-9 мм, холодност)</t>
    </r>
  </si>
  <si>
    <r>
      <rPr>
        <b/>
        <sz val="9"/>
        <rFont val="Arial"/>
        <family val="2"/>
        <charset val="204"/>
      </rPr>
      <t xml:space="preserve"> Лосиноостровская 13 </t>
    </r>
    <r>
      <rPr>
        <sz val="9"/>
        <rFont val="Arial"/>
        <family val="2"/>
        <charset val="204"/>
      </rPr>
      <t xml:space="preserve">4,0г. (Среднеспелый  100 - 110 дн.) </t>
    </r>
  </si>
  <si>
    <r>
      <rPr>
        <b/>
        <sz val="9"/>
        <rFont val="Arial"/>
        <family val="2"/>
        <charset val="204"/>
      </rPr>
      <t xml:space="preserve"> Лосиноостровская 13 </t>
    </r>
    <r>
      <rPr>
        <sz val="9"/>
        <rFont val="Arial"/>
        <family val="2"/>
        <charset val="204"/>
      </rPr>
      <t>гранулир.,300 шт.,гель  (Среднеспелый 100-110 дн)</t>
    </r>
  </si>
  <si>
    <r>
      <t xml:space="preserve"> Самсон</t>
    </r>
    <r>
      <rPr>
        <sz val="9"/>
        <rFont val="Arial"/>
        <family val="2"/>
        <charset val="204"/>
      </rPr>
      <t xml:space="preserve"> 0,5 г , пакет лидер (Среднеспелый100-120 дн)  </t>
    </r>
  </si>
  <si>
    <r>
      <t xml:space="preserve"> </t>
    </r>
    <r>
      <rPr>
        <b/>
        <sz val="9"/>
        <rFont val="Arial"/>
        <family val="2"/>
        <charset val="204"/>
      </rPr>
      <t>Тушон</t>
    </r>
    <r>
      <rPr>
        <sz val="9"/>
        <rFont val="Arial"/>
        <family val="2"/>
        <charset val="204"/>
      </rPr>
      <t xml:space="preserve">  2,0 г , пекет лидер  (Раннеспелый 80-90 дн)</t>
    </r>
  </si>
  <si>
    <t>Чили</t>
  </si>
  <si>
    <r>
      <t xml:space="preserve"> Зозуля F1</t>
    </r>
    <r>
      <rPr>
        <sz val="9"/>
        <rFont val="Arial Cyr"/>
        <charset val="204"/>
      </rPr>
      <t xml:space="preserve"> 10 шт. (Скороспелый 40-45 дн. плёночн. тепл., холодност.)</t>
    </r>
  </si>
  <si>
    <r>
      <t>Мадам кураж F1</t>
    </r>
    <r>
      <rPr>
        <sz val="9"/>
        <rFont val="Arial"/>
        <family val="2"/>
        <charset val="204"/>
      </rPr>
      <t xml:space="preserve"> 15 шт.(Ультроранний 90 -100 дн, индетерминант.,теплич.)</t>
    </r>
  </si>
  <si>
    <r>
      <t xml:space="preserve">Фасоль овощная </t>
    </r>
    <r>
      <rPr>
        <b/>
        <sz val="9"/>
        <rFont val="Arial"/>
        <family val="2"/>
        <charset val="204"/>
      </rPr>
      <t>Масляный король</t>
    </r>
    <r>
      <rPr>
        <sz val="9"/>
        <rFont val="Arial"/>
        <family val="2"/>
        <charset val="204"/>
      </rPr>
      <t xml:space="preserve"> 5г.(бел.,куст.) (спарж) (Скороспел.45-50дн.)</t>
    </r>
  </si>
  <si>
    <r>
      <t xml:space="preserve"> </t>
    </r>
    <r>
      <rPr>
        <b/>
        <sz val="9"/>
        <rFont val="Arial"/>
        <family val="2"/>
        <charset val="204"/>
      </rPr>
      <t xml:space="preserve">Витаминная 6  </t>
    </r>
    <r>
      <rPr>
        <sz val="9"/>
        <rFont val="Arial"/>
        <family val="2"/>
        <charset val="204"/>
      </rPr>
      <t>,  4,0 г (Среднеспелый  80-100 дн)</t>
    </r>
  </si>
  <si>
    <t xml:space="preserve">склад Брест </t>
  </si>
  <si>
    <r>
      <t xml:space="preserve">Бархатцы прямостоячие </t>
    </r>
    <r>
      <rPr>
        <b/>
        <sz val="9"/>
        <rFont val="Arial"/>
        <family val="2"/>
        <charset val="204"/>
      </rPr>
      <t>Дюна</t>
    </r>
    <r>
      <rPr>
        <sz val="9"/>
        <rFont val="Arial"/>
        <family val="2"/>
        <charset val="204"/>
      </rPr>
      <t xml:space="preserve">  7 шт. , смесь сортов, до 30 см</t>
    </r>
  </si>
  <si>
    <t xml:space="preserve">склад  Брест </t>
  </si>
  <si>
    <r>
      <t xml:space="preserve"> Миноваси  </t>
    </r>
    <r>
      <rPr>
        <sz val="9"/>
        <rFont val="Arial"/>
        <family val="2"/>
        <charset val="204"/>
      </rPr>
      <t>1,0 г  (Среднеспелый сорт 65-70 дн.)</t>
    </r>
  </si>
  <si>
    <t>склад  Брест и Гродно</t>
  </si>
  <si>
    <r>
      <t xml:space="preserve"> цветная </t>
    </r>
    <r>
      <rPr>
        <b/>
        <sz val="9"/>
        <rFont val="Arial"/>
        <family val="2"/>
        <charset val="204"/>
      </rPr>
      <t xml:space="preserve">Белое облако  </t>
    </r>
    <r>
      <rPr>
        <sz val="9"/>
        <rFont val="Arial"/>
        <family val="2"/>
        <charset val="204"/>
      </rPr>
      <t>0,3г.(Скороспелый 70 -100 дн.)</t>
    </r>
  </si>
  <si>
    <t>склад  Минск</t>
  </si>
  <si>
    <t>склад  Брест</t>
  </si>
  <si>
    <r>
      <t xml:space="preserve">Белый бык   </t>
    </r>
    <r>
      <rPr>
        <sz val="9"/>
        <rFont val="Arial"/>
        <family val="2"/>
        <charset val="204"/>
      </rPr>
      <t>15шт.,автор., сладкий(Раннеспел.105-110 дн., красн.,стен.до 8мм)</t>
    </r>
  </si>
  <si>
    <t>хит продаж</t>
  </si>
  <si>
    <r>
      <t>Розовый слон</t>
    </r>
    <r>
      <rPr>
        <sz val="9"/>
        <rFont val="Arial"/>
        <family val="2"/>
        <charset val="204"/>
      </rPr>
      <t xml:space="preserve"> 0,2 г..лидер(Среднеран.112 дн. куст 120-170см, детерм.универс.)</t>
    </r>
  </si>
  <si>
    <t>склад  Гродно</t>
  </si>
  <si>
    <r>
      <t>белокоч.</t>
    </r>
    <r>
      <rPr>
        <b/>
        <sz val="9"/>
        <rFont val="Arial"/>
        <family val="2"/>
        <charset val="204"/>
      </rPr>
      <t xml:space="preserve"> Трансфер F1</t>
    </r>
    <r>
      <rPr>
        <sz val="9"/>
        <rFont val="Arial"/>
        <family val="2"/>
        <charset val="204"/>
      </rPr>
      <t xml:space="preserve">  0,1 г (Скороспелый 90 - 100 дн) </t>
    </r>
  </si>
  <si>
    <t xml:space="preserve">склад  Гродно </t>
  </si>
  <si>
    <r>
      <t>Засолочный 10 шт.</t>
    </r>
    <r>
      <rPr>
        <sz val="9"/>
        <rFont val="Arial"/>
        <family val="2"/>
        <charset val="204"/>
      </rPr>
      <t xml:space="preserve"> (Раннеспелый 45-47 дн, , открытый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</si>
  <si>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20 шт.  (Скороспелый 38-45 дн, теплица и откр. грунт)</t>
    </r>
  </si>
  <si>
    <r>
      <t xml:space="preserve">Малыш 0,5 гр. </t>
    </r>
    <r>
      <rPr>
        <sz val="9"/>
        <rFont val="Arial"/>
        <family val="2"/>
        <charset val="204"/>
      </rPr>
      <t>(Ультрараннеспелый  41-43 дн. откр. грунт)</t>
    </r>
  </si>
  <si>
    <t xml:space="preserve">Сумма предоплаты: от 500 до 1500 рублей - скидка от 5% до 10% , заказ свыше 500 рублей доставка за счёт продавца  </t>
  </si>
  <si>
    <t xml:space="preserve">склад Брест  </t>
  </si>
  <si>
    <r>
      <t xml:space="preserve"> Распродажа   семян  срок   реализации  12.2025  Скидка -50 </t>
    </r>
    <r>
      <rPr>
        <b/>
        <sz val="20"/>
        <color rgb="FFC00000"/>
        <rFont val="Times New Roman"/>
        <family val="1"/>
        <charset val="204"/>
      </rPr>
      <t xml:space="preserve">% </t>
    </r>
  </si>
  <si>
    <r>
      <t>Бабушкин секрет F1,</t>
    </r>
    <r>
      <rPr>
        <sz val="9"/>
        <rFont val="Arial"/>
        <family val="2"/>
        <charset val="204"/>
      </rPr>
      <t xml:space="preserve"> 10 шт. (Раннеспелый  40-43 дн)</t>
    </r>
  </si>
  <si>
    <r>
      <t xml:space="preserve"> </t>
    </r>
    <r>
      <rPr>
        <b/>
        <sz val="9"/>
        <rFont val="Arial"/>
        <family val="2"/>
        <charset val="204"/>
      </rPr>
      <t xml:space="preserve">Хрустящий погребок F1 </t>
    </r>
    <r>
      <rPr>
        <sz val="9"/>
        <rFont val="Arial"/>
        <family val="2"/>
        <charset val="204"/>
      </rPr>
      <t>10шт пикуль (Скороспелый 46-50 дн, унив. гр.,пучков.)</t>
    </r>
  </si>
  <si>
    <r>
      <rPr>
        <b/>
        <sz val="9"/>
        <rFont val="Arial"/>
        <family val="2"/>
        <charset val="204"/>
      </rPr>
      <t xml:space="preserve">Золотой ключик </t>
    </r>
    <r>
      <rPr>
        <sz val="9"/>
        <rFont val="Arial"/>
        <family val="2"/>
        <charset val="204"/>
      </rPr>
      <t>2,0г.(Раннеспелый 43-49 дн.) цуккини</t>
    </r>
  </si>
  <si>
    <r>
      <t xml:space="preserve"> </t>
    </r>
    <r>
      <rPr>
        <b/>
        <sz val="9"/>
        <rFont val="Arial"/>
        <family val="2"/>
        <charset val="204"/>
      </rPr>
      <t xml:space="preserve">Суперхруст  F1 </t>
    </r>
    <r>
      <rPr>
        <sz val="9"/>
        <rFont val="Arial"/>
        <family val="2"/>
        <charset val="204"/>
      </rPr>
      <t>,10шт. (Скороспелый 45-47 дн. универс.,пучков.завязь)</t>
    </r>
  </si>
  <si>
    <r>
      <t xml:space="preserve">Де барао чёрный </t>
    </r>
    <r>
      <rPr>
        <sz val="9"/>
        <rFont val="Arial"/>
        <family val="2"/>
        <charset val="204"/>
      </rPr>
      <t>20 шт (позднеспел. от 120 дн,более 2 м,индетерм.унив.)</t>
    </r>
  </si>
  <si>
    <r>
      <t xml:space="preserve">Челнок, </t>
    </r>
    <r>
      <rPr>
        <sz val="9"/>
        <rFont val="Arial"/>
        <family val="2"/>
        <charset val="204"/>
      </rPr>
      <t>0,2 г.(Раннесп. 105-110 дн, куст40-45см, детерм., откр.гр,холодност.)</t>
    </r>
  </si>
  <si>
    <r>
      <rPr>
        <b/>
        <sz val="9"/>
        <rFont val="Arial"/>
        <family val="2"/>
        <charset val="204"/>
      </rPr>
      <t xml:space="preserve"> Император</t>
    </r>
    <r>
      <rPr>
        <sz val="9"/>
        <rFont val="Arial"/>
        <family val="2"/>
        <charset val="204"/>
      </rPr>
      <t xml:space="preserve"> (на ленте 8 м.) (Среднепоздний 110-120 дн)</t>
    </r>
  </si>
  <si>
    <r>
      <t xml:space="preserve"> Канада F1 </t>
    </r>
    <r>
      <rPr>
        <sz val="9"/>
        <rFont val="Arial"/>
        <family val="2"/>
        <charset val="204"/>
      </rPr>
      <t>150 шт.  (Среднепоздний 120-130 дн)</t>
    </r>
  </si>
  <si>
    <r>
      <t xml:space="preserve"> </t>
    </r>
    <r>
      <rPr>
        <b/>
        <sz val="9"/>
        <rFont val="Arial"/>
        <family val="2"/>
        <charset val="204"/>
      </rPr>
      <t>Королева осени</t>
    </r>
    <r>
      <rPr>
        <sz val="9"/>
        <rFont val="Arial"/>
        <family val="2"/>
        <charset val="204"/>
      </rPr>
      <t xml:space="preserve"> , (на ленте 8 м.) (Позднеспелый 120-130 дн)</t>
    </r>
  </si>
  <si>
    <r>
      <t xml:space="preserve"> </t>
    </r>
    <r>
      <rPr>
        <b/>
        <sz val="9"/>
        <rFont val="Arial"/>
        <family val="2"/>
        <charset val="204"/>
      </rPr>
      <t>Московская зимняя А 515</t>
    </r>
    <r>
      <rPr>
        <sz val="9"/>
        <rFont val="Arial"/>
        <family val="2"/>
        <charset val="204"/>
      </rPr>
      <t xml:space="preserve"> (на ленте 8 м.) (Среднеспелый 67-98 дн) </t>
    </r>
  </si>
  <si>
    <r>
      <t xml:space="preserve"> Самсон</t>
    </r>
    <r>
      <rPr>
        <sz val="9"/>
        <rFont val="Arial"/>
        <family val="2"/>
        <charset val="204"/>
      </rPr>
      <t xml:space="preserve"> 0,5 г , (на ленте 8 м.)  (Среднеспелый100-120 дн)  </t>
    </r>
  </si>
  <si>
    <r>
      <t xml:space="preserve"> Канада F1 </t>
    </r>
    <r>
      <rPr>
        <sz val="9"/>
        <rFont val="Arial"/>
        <family val="2"/>
        <charset val="204"/>
      </rPr>
      <t>(на ленте 8 м.)  (Среднепоздний 120-130 дн)</t>
    </r>
  </si>
  <si>
    <r>
      <rPr>
        <b/>
        <sz val="9"/>
        <rFont val="Arial"/>
        <family val="2"/>
        <charset val="204"/>
      </rPr>
      <t xml:space="preserve"> Барыня </t>
    </r>
    <r>
      <rPr>
        <sz val="9"/>
        <rFont val="Arial"/>
        <family val="2"/>
        <charset val="204"/>
      </rPr>
      <t>2г. пакет лидер ( Раннеспелый 90-95 дн.)</t>
    </r>
  </si>
  <si>
    <r>
      <t xml:space="preserve"> </t>
    </r>
    <r>
      <rPr>
        <b/>
        <sz val="9"/>
        <rFont val="Arial"/>
        <family val="2"/>
        <charset val="204"/>
      </rPr>
      <t xml:space="preserve">Московская зимняя А 515  </t>
    </r>
    <r>
      <rPr>
        <sz val="9"/>
        <rFont val="Arial"/>
        <family val="2"/>
        <charset val="204"/>
      </rPr>
      <t>2,0 г</t>
    </r>
    <r>
      <rPr>
        <b/>
        <sz val="9"/>
        <rFont val="Arial"/>
        <family val="2"/>
        <charset val="204"/>
      </rPr>
      <t xml:space="preserve">.  </t>
    </r>
    <r>
      <rPr>
        <sz val="9"/>
        <rFont val="Arial"/>
        <family val="2"/>
        <charset val="204"/>
      </rPr>
      <t xml:space="preserve">пакет лидер (Среднеспелый 67-98 дн) </t>
    </r>
  </si>
  <si>
    <r>
      <rPr>
        <b/>
        <sz val="9"/>
        <rFont val="Arial"/>
        <family val="2"/>
        <charset val="204"/>
      </rPr>
      <t xml:space="preserve"> Великолепная пятёрка F1  ,</t>
    </r>
    <r>
      <rPr>
        <sz val="9"/>
        <rFont val="Arial"/>
        <family val="2"/>
        <charset val="204"/>
      </rPr>
      <t>10 шт.(Ультроскороспелый 38-42 дн.)</t>
    </r>
  </si>
  <si>
    <t>склад   Минск</t>
  </si>
  <si>
    <t>285.1</t>
  </si>
  <si>
    <r>
      <t xml:space="preserve">Укроп </t>
    </r>
    <r>
      <rPr>
        <b/>
        <sz val="9"/>
        <rFont val="Arial"/>
        <family val="2"/>
        <charset val="204"/>
      </rPr>
      <t>Аллигатор</t>
    </r>
    <r>
      <rPr>
        <sz val="9"/>
        <rFont val="Arial"/>
        <family val="2"/>
        <charset val="204"/>
      </rPr>
      <t xml:space="preserve"> серия 1+1 , автор., 4 г (Среднеспелый 40-45 дн, кустовой сорт)</t>
    </r>
  </si>
  <si>
    <t>склад Гродно, Брест</t>
  </si>
  <si>
    <t xml:space="preserve"> </t>
  </si>
  <si>
    <t xml:space="preserve">склад Гродно </t>
  </si>
  <si>
    <r>
      <t xml:space="preserve"> Лиза F1, 10 шт.</t>
    </r>
    <r>
      <rPr>
        <sz val="9"/>
        <rFont val="Arial"/>
        <family val="2"/>
        <charset val="204"/>
      </rPr>
      <t xml:space="preserve"> корнишон (Раннеспелый 35-45 дн. универс.)</t>
    </r>
  </si>
  <si>
    <r>
      <t xml:space="preserve">Редис </t>
    </r>
    <r>
      <rPr>
        <b/>
        <sz val="9"/>
        <rFont val="Arial"/>
        <family val="2"/>
        <charset val="204"/>
      </rPr>
      <t>Две недели</t>
    </r>
    <r>
      <rPr>
        <sz val="9"/>
        <rFont val="Arial"/>
        <family val="2"/>
        <charset val="204"/>
      </rPr>
      <t xml:space="preserve"> 2,0г. (Ультраскороспелый 14-18 дн)</t>
    </r>
  </si>
  <si>
    <t>склад   Гродно</t>
  </si>
  <si>
    <r>
      <t xml:space="preserve"> </t>
    </r>
    <r>
      <rPr>
        <b/>
        <sz val="9"/>
        <rFont val="Arial"/>
        <family val="2"/>
        <charset val="204"/>
      </rPr>
      <t>Пучковая семейка  F1</t>
    </r>
    <r>
      <rPr>
        <sz val="9"/>
        <rFont val="Arial"/>
        <family val="2"/>
        <charset val="204"/>
      </rPr>
      <t xml:space="preserve">  10 шт.(Раннеспелый 45-50 дн, универ.грунт.)</t>
    </r>
  </si>
  <si>
    <r>
      <rPr>
        <b/>
        <sz val="9"/>
        <rFont val="Arial"/>
        <family val="2"/>
        <charset val="204"/>
      </rPr>
      <t>Лолло Росса</t>
    </r>
    <r>
      <rPr>
        <sz val="9"/>
        <rFont val="Arial"/>
        <family val="2"/>
        <charset val="204"/>
      </rPr>
      <t xml:space="preserve"> 1,0 г листов., красн. -бордов., сильноволнист. (Среднеран. 50-62 дн)</t>
    </r>
  </si>
  <si>
    <r>
      <t xml:space="preserve"> Чудо детки  20 шт.</t>
    </r>
    <r>
      <rPr>
        <sz val="9"/>
        <rFont val="Arial"/>
        <family val="2"/>
        <charset val="204"/>
      </rPr>
      <t>(Сверхран.95-105 дн,индетерм. до 180см,универ.гр.,черри)</t>
    </r>
  </si>
  <si>
    <t>представитель:</t>
  </si>
  <si>
    <r>
      <rPr>
        <b/>
        <sz val="9"/>
        <rFont val="Arial"/>
        <family val="2"/>
        <charset val="204"/>
      </rPr>
      <t xml:space="preserve">Бакс F1 </t>
    </r>
    <r>
      <rPr>
        <sz val="9"/>
        <rFont val="Arial"/>
        <family val="2"/>
        <charset val="204"/>
      </rPr>
      <t xml:space="preserve"> 0,5г. (Среднеспелый 50-55 дн,тепл.,балкон,подок., салатный)</t>
    </r>
  </si>
  <si>
    <r>
      <t xml:space="preserve">Фасоль овощная </t>
    </r>
    <r>
      <rPr>
        <b/>
        <sz val="9"/>
        <rFont val="Arial"/>
        <family val="2"/>
        <charset val="204"/>
      </rPr>
      <t xml:space="preserve">Октава </t>
    </r>
    <r>
      <rPr>
        <sz val="9"/>
        <rFont val="Arial"/>
        <family val="2"/>
        <charset val="204"/>
      </rPr>
      <t>5г. (бел.) (спарж. куст до 40 см.) (раннесп. 50 дн)</t>
    </r>
  </si>
  <si>
    <r>
      <t xml:space="preserve"> </t>
    </r>
    <r>
      <rPr>
        <b/>
        <sz val="9"/>
        <rFont val="Arial"/>
        <family val="2"/>
        <charset val="204"/>
      </rPr>
      <t xml:space="preserve">Черный красавец </t>
    </r>
    <r>
      <rPr>
        <sz val="9"/>
        <rFont val="Arial"/>
        <family val="2"/>
        <charset val="204"/>
      </rPr>
      <t xml:space="preserve"> 1,0г  (Раннеспелый 40-45 дн)  цуккини</t>
    </r>
  </si>
  <si>
    <t>КОММЕРЧЕСКОЕ ПРЕДЛОЖЕНИЕ    № 10  на    2025  год ( от 15.05.2025г.)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</si>
</sst>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115"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b/>
      <sz val="12"/>
      <color theme="1"/>
      <name val="Arial"/>
      <family val="2"/>
      <charset val="204"/>
    </font>
    <font>
      <i/>
      <sz val="9"/>
      <color rgb="FFC00000"/>
      <name val="Arial"/>
      <family val="2"/>
      <charset val="204"/>
    </font>
    <font>
      <sz val="9"/>
      <color rgb="FFC00000"/>
      <name val="Arial"/>
      <family val="2"/>
      <charset val="204"/>
    </font>
    <font>
      <b/>
      <sz val="9"/>
      <name val="Arial"/>
      <family val="2"/>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b/>
      <sz val="8"/>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
      <sz val="10"/>
      <color indexed="12"/>
      <name val="Arial Cyr"/>
      <charset val="204"/>
    </font>
    <font>
      <sz val="10"/>
      <color rgb="FF0070C0"/>
      <name val="Arial Cyr"/>
      <charset val="204"/>
    </font>
    <font>
      <sz val="10"/>
      <color theme="4"/>
      <name val="Arial Cyr"/>
      <charset val="204"/>
    </font>
    <font>
      <u/>
      <sz val="10"/>
      <color rgb="FFFF0000"/>
      <name val="Arial Cyr"/>
      <charset val="204"/>
    </font>
    <font>
      <sz val="10"/>
      <color rgb="FFFF0000"/>
      <name val="Arial Cyr"/>
      <charset val="204"/>
    </font>
    <font>
      <u/>
      <sz val="10"/>
      <color theme="4"/>
      <name val="Arial Cyr"/>
      <charset val="204"/>
    </font>
    <font>
      <b/>
      <sz val="10"/>
      <color theme="1"/>
      <name val="Arial"/>
      <family val="2"/>
      <charset val="204"/>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9BBB59"/>
        <bgColor rgb="FF000000"/>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9" fillId="0" borderId="0"/>
  </cellStyleXfs>
  <cellXfs count="877">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5"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5"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5" fontId="14" fillId="0" borderId="30" xfId="0" applyNumberFormat="1" applyFont="1" applyFill="1" applyBorder="1" applyAlignment="1">
      <alignment horizontal="center" vertical="center" wrapText="1"/>
    </xf>
    <xf numFmtId="165"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14" fillId="0" borderId="30" xfId="0" applyFont="1" applyFill="1" applyBorder="1" applyAlignment="1">
      <alignment horizontal="center" vertical="center"/>
    </xf>
    <xf numFmtId="0" fontId="53" fillId="0" borderId="41"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13" xfId="0" applyFont="1" applyFill="1" applyBorder="1" applyAlignment="1">
      <alignment horizontal="center"/>
    </xf>
    <xf numFmtId="0" fontId="55" fillId="0" borderId="44" xfId="0" applyFont="1" applyFill="1" applyBorder="1" applyAlignment="1">
      <alignment vertical="center"/>
    </xf>
    <xf numFmtId="165"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5"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58" fillId="8" borderId="41" xfId="0" applyFont="1" applyFill="1" applyBorder="1" applyAlignment="1">
      <alignment horizontal="center"/>
    </xf>
    <xf numFmtId="0" fontId="10" fillId="8" borderId="48" xfId="0" applyFont="1" applyFill="1" applyBorder="1" applyAlignment="1">
      <alignment horizontal="center"/>
    </xf>
    <xf numFmtId="165"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5"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5"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5" fillId="8" borderId="27" xfId="4" applyNumberFormat="1" applyFont="1" applyFill="1" applyBorder="1" applyAlignment="1" applyProtection="1">
      <alignment vertical="center"/>
      <protection locked="0"/>
    </xf>
    <xf numFmtId="165"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5"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5"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3" fillId="0" borderId="33" xfId="0" applyFont="1" applyFill="1" applyBorder="1" applyAlignment="1">
      <alignment horizontal="center" vertical="center"/>
    </xf>
    <xf numFmtId="0" fontId="55" fillId="0" borderId="44" xfId="4" applyNumberFormat="1" applyFont="1" applyFill="1" applyBorder="1" applyAlignment="1" applyProtection="1">
      <alignment vertical="center"/>
      <protection locked="0"/>
    </xf>
    <xf numFmtId="0" fontId="14" fillId="0" borderId="44" xfId="0" applyFont="1" applyFill="1" applyBorder="1" applyAlignment="1">
      <alignment horizontal="center" vertical="center" wrapText="1"/>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4" fillId="8" borderId="42" xfId="1" applyFont="1" applyFill="1" applyBorder="1" applyAlignment="1" applyProtection="1">
      <alignment horizontal="center" wrapText="1"/>
    </xf>
    <xf numFmtId="0" fontId="65" fillId="8" borderId="41" xfId="0" applyFont="1" applyFill="1" applyBorder="1" applyAlignment="1">
      <alignment horizontal="center" vertical="center"/>
    </xf>
    <xf numFmtId="0" fontId="65"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63" fillId="8" borderId="13" xfId="0" applyFont="1" applyFill="1" applyBorder="1" applyAlignment="1">
      <alignment horizontal="center" vertical="center"/>
    </xf>
    <xf numFmtId="0" fontId="66" fillId="8" borderId="13" xfId="0" applyFont="1" applyFill="1" applyBorder="1" applyAlignment="1">
      <alignment horizontal="center" vertical="center"/>
    </xf>
    <xf numFmtId="0" fontId="66" fillId="8" borderId="41" xfId="0" applyFont="1" applyFill="1" applyBorder="1" applyAlignment="1">
      <alignment horizontal="center" vertical="center"/>
    </xf>
    <xf numFmtId="165" fontId="14" fillId="7" borderId="23" xfId="0" applyNumberFormat="1" applyFont="1" applyFill="1" applyBorder="1" applyAlignment="1">
      <alignment horizontal="center" vertical="center" wrapText="1"/>
    </xf>
    <xf numFmtId="49" fontId="67" fillId="7" borderId="40" xfId="0" applyNumberFormat="1" applyFont="1" applyFill="1" applyBorder="1" applyAlignment="1">
      <alignment horizontal="center"/>
    </xf>
    <xf numFmtId="0" fontId="66"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5" fillId="8" borderId="10" xfId="4" applyNumberFormat="1" applyFont="1" applyFill="1" applyBorder="1" applyAlignment="1" applyProtection="1">
      <alignment vertical="center"/>
      <protection locked="0"/>
    </xf>
    <xf numFmtId="165"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49" fontId="68" fillId="7" borderId="22" xfId="0" applyNumberFormat="1" applyFont="1" applyFill="1" applyBorder="1" applyAlignment="1">
      <alignment horizontal="center"/>
    </xf>
    <xf numFmtId="49" fontId="68"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69" fillId="7" borderId="23" xfId="0" applyNumberFormat="1" applyFont="1" applyFill="1" applyBorder="1" applyAlignment="1">
      <alignment horizontal="center" vertical="center" wrapText="1"/>
    </xf>
    <xf numFmtId="49" fontId="70" fillId="7" borderId="23" xfId="0" applyNumberFormat="1" applyFont="1" applyFill="1" applyBorder="1" applyAlignment="1">
      <alignment horizontal="center" vertical="center"/>
    </xf>
    <xf numFmtId="49" fontId="71"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14" fillId="0" borderId="27" xfId="0"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72" fillId="0" borderId="41" xfId="0" applyFont="1" applyFill="1" applyBorder="1" applyAlignment="1">
      <alignment horizontal="center"/>
    </xf>
    <xf numFmtId="0" fontId="55" fillId="0" borderId="30" xfId="4" applyNumberFormat="1" applyFont="1" applyFill="1" applyBorder="1" applyAlignment="1" applyProtection="1">
      <alignment vertical="center"/>
      <protection locked="0"/>
    </xf>
    <xf numFmtId="165"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5" fillId="0" borderId="41" xfId="0" applyFont="1" applyFill="1" applyBorder="1" applyAlignment="1">
      <alignment horizontal="center" vertical="center"/>
    </xf>
    <xf numFmtId="0" fontId="58" fillId="0" borderId="56" xfId="0" applyFont="1" applyFill="1" applyBorder="1" applyAlignment="1">
      <alignment horizontal="center"/>
    </xf>
    <xf numFmtId="4" fontId="56" fillId="0" borderId="35" xfId="0" applyNumberFormat="1" applyFont="1" applyFill="1" applyBorder="1" applyAlignment="1">
      <alignment horizontal="center" vertical="center"/>
    </xf>
    <xf numFmtId="3" fontId="10" fillId="0" borderId="10" xfId="0" applyNumberFormat="1" applyFont="1" applyFill="1" applyBorder="1" applyAlignment="1">
      <alignment horizontal="center"/>
    </xf>
    <xf numFmtId="49" fontId="69"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69"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7" fillId="9" borderId="40" xfId="0" applyNumberFormat="1" applyFont="1" applyFill="1" applyBorder="1" applyAlignment="1">
      <alignment horizontal="center" vertical="center"/>
    </xf>
    <xf numFmtId="49" fontId="71" fillId="9" borderId="24" xfId="1" applyNumberFormat="1" applyFont="1" applyFill="1" applyBorder="1" applyAlignment="1" applyProtection="1">
      <alignment horizontal="center" vertical="center" wrapText="1"/>
    </xf>
    <xf numFmtId="0" fontId="53" fillId="8" borderId="56" xfId="0" applyFont="1" applyFill="1" applyBorder="1" applyAlignment="1">
      <alignment horizontal="center" vertical="center"/>
    </xf>
    <xf numFmtId="0" fontId="58" fillId="8" borderId="56"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5" fillId="0" borderId="30" xfId="0" applyNumberFormat="1" applyFont="1" applyFill="1" applyBorder="1" applyAlignment="1" applyProtection="1">
      <alignment horizontal="left" vertical="center" wrapText="1"/>
      <protection locked="0"/>
    </xf>
    <xf numFmtId="0" fontId="64" fillId="0" borderId="42" xfId="1" applyFont="1" applyFill="1" applyBorder="1" applyAlignment="1" applyProtection="1">
      <alignment horizontal="center" wrapText="1"/>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6"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5"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3" fillId="8" borderId="9" xfId="0" applyFont="1" applyFill="1" applyBorder="1" applyAlignment="1">
      <alignment horizontal="center" vertical="center"/>
    </xf>
    <xf numFmtId="0" fontId="74"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7"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6"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7" fillId="9" borderId="40" xfId="0" applyNumberFormat="1" applyFont="1" applyFill="1" applyBorder="1" applyAlignment="1">
      <alignment horizontal="center"/>
    </xf>
    <xf numFmtId="49" fontId="71"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5"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2" fillId="7" borderId="23" xfId="0" applyFont="1" applyFill="1" applyBorder="1" applyAlignment="1">
      <alignment horizontal="center"/>
    </xf>
    <xf numFmtId="0" fontId="83"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6"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58" fillId="0" borderId="33" xfId="0" applyFont="1" applyFill="1" applyBorder="1" applyAlignment="1">
      <alignment horizontal="center"/>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6"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10" fillId="0" borderId="58"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165" fontId="14" fillId="8" borderId="40" xfId="0" applyNumberFormat="1" applyFont="1" applyFill="1" applyBorder="1" applyAlignment="1">
      <alignment horizontal="center" vertical="center" wrapText="1"/>
    </xf>
    <xf numFmtId="0" fontId="66" fillId="0" borderId="9" xfId="0" applyFont="1" applyFill="1" applyBorder="1" applyAlignment="1">
      <alignment horizontal="center" vertical="center"/>
    </xf>
    <xf numFmtId="0" fontId="10" fillId="8" borderId="58"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6" fillId="8" borderId="12" xfId="0" applyFont="1" applyFill="1" applyBorder="1" applyAlignment="1">
      <alignment horizontal="center" vertical="center"/>
    </xf>
    <xf numFmtId="0" fontId="58" fillId="8" borderId="30" xfId="0" applyFont="1" applyFill="1" applyBorder="1" applyAlignment="1">
      <alignment horizontal="center"/>
    </xf>
    <xf numFmtId="0" fontId="66"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58" fillId="0" borderId="9" xfId="0" applyFont="1" applyFill="1" applyBorder="1" applyAlignment="1">
      <alignment horizontal="center"/>
    </xf>
    <xf numFmtId="0" fontId="53" fillId="0" borderId="57" xfId="0" applyFont="1" applyFill="1" applyBorder="1" applyAlignment="1">
      <alignment horizontal="center" vertical="center"/>
    </xf>
    <xf numFmtId="0" fontId="53" fillId="0" borderId="12" xfId="0" applyFont="1" applyFill="1" applyBorder="1" applyAlignment="1">
      <alignment horizontal="center" vertical="center"/>
    </xf>
    <xf numFmtId="0" fontId="65"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4" fillId="7" borderId="23" xfId="4" applyNumberFormat="1" applyFont="1" applyFill="1" applyBorder="1" applyAlignment="1" applyProtection="1">
      <alignment horizontal="center" vertical="center"/>
      <protection locked="0"/>
    </xf>
    <xf numFmtId="0" fontId="54" fillId="0" borderId="57"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7"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2"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5" fontId="14" fillId="10" borderId="23" xfId="0" applyNumberFormat="1" applyFont="1" applyFill="1" applyBorder="1" applyAlignment="1">
      <alignment horizontal="center" vertical="center" wrapText="1"/>
    </xf>
    <xf numFmtId="49" fontId="69"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7" fillId="10" borderId="40" xfId="0" applyNumberFormat="1" applyFont="1" applyFill="1" applyBorder="1" applyAlignment="1">
      <alignment horizontal="center"/>
    </xf>
    <xf numFmtId="49" fontId="71"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87" fillId="0" borderId="9" xfId="4" applyNumberFormat="1" applyFont="1" applyFill="1" applyBorder="1" applyAlignment="1" applyProtection="1">
      <alignment vertical="center"/>
      <protection locked="0"/>
    </xf>
    <xf numFmtId="0" fontId="87"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88" fillId="8" borderId="9" xfId="0" applyNumberFormat="1" applyFont="1" applyFill="1" applyBorder="1" applyAlignment="1">
      <alignment horizontal="center"/>
    </xf>
    <xf numFmtId="0" fontId="73"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3" fontId="10" fillId="0" borderId="31" xfId="0" applyNumberFormat="1" applyFont="1" applyFill="1" applyBorder="1" applyAlignment="1">
      <alignment horizontal="center"/>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2" fillId="7" borderId="23" xfId="0" applyNumberFormat="1" applyFont="1" applyFill="1" applyBorder="1" applyAlignment="1">
      <alignment horizontal="center" vertical="center"/>
    </xf>
    <xf numFmtId="49" fontId="67" fillId="7" borderId="40" xfId="0" applyNumberFormat="1" applyFont="1" applyFill="1" applyBorder="1" applyAlignment="1">
      <alignment horizontal="center" vertical="center"/>
    </xf>
    <xf numFmtId="0" fontId="12" fillId="8" borderId="30" xfId="0" applyFont="1" applyFill="1" applyBorder="1" applyAlignment="1">
      <alignment horizontal="center" vertical="center"/>
    </xf>
    <xf numFmtId="0" fontId="54" fillId="8" borderId="9" xfId="0" applyFont="1" applyFill="1" applyBorder="1" applyAlignment="1">
      <alignment horizontal="center"/>
    </xf>
    <xf numFmtId="165"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2" fillId="11" borderId="0" xfId="0" applyFont="1" applyFill="1" applyBorder="1" applyAlignment="1">
      <alignment vertical="center"/>
    </xf>
    <xf numFmtId="0" fontId="11" fillId="11" borderId="38" xfId="0" applyFont="1" applyFill="1" applyBorder="1" applyAlignment="1">
      <alignment horizontal="center" vertical="center"/>
    </xf>
    <xf numFmtId="0" fontId="93" fillId="11" borderId="15" xfId="0" applyFont="1" applyFill="1" applyBorder="1" applyAlignment="1">
      <alignment horizontal="center" vertical="center" wrapText="1"/>
    </xf>
    <xf numFmtId="0" fontId="94"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4"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5"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5"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0" borderId="40" xfId="0" applyFont="1" applyFill="1" applyBorder="1" applyAlignment="1">
      <alignment horizont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75" fillId="8" borderId="9" xfId="0" applyFont="1" applyFill="1" applyBorder="1" applyAlignment="1">
      <alignment horizontal="center"/>
    </xf>
    <xf numFmtId="0" fontId="12" fillId="8" borderId="44" xfId="0" applyFont="1" applyFill="1" applyBorder="1" applyAlignment="1">
      <alignment horizontal="center" vertical="center"/>
    </xf>
    <xf numFmtId="0" fontId="75" fillId="8" borderId="44" xfId="0" applyFont="1" applyFill="1" applyBorder="1" applyAlignment="1">
      <alignment horizontal="center"/>
    </xf>
    <xf numFmtId="0" fontId="78"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12" fillId="0" borderId="39" xfId="0" applyFont="1" applyFill="1" applyBorder="1" applyAlignment="1">
      <alignment horizontal="center" vertical="center"/>
    </xf>
    <xf numFmtId="0" fontId="75" fillId="0" borderId="39" xfId="0" applyFont="1" applyFill="1" applyBorder="1" applyAlignment="1">
      <alignment horizontal="center"/>
    </xf>
    <xf numFmtId="0" fontId="55" fillId="0" borderId="39" xfId="0" applyFont="1" applyFill="1" applyBorder="1" applyAlignment="1">
      <alignment vertical="center"/>
    </xf>
    <xf numFmtId="0" fontId="14" fillId="0" borderId="39" xfId="0" applyFont="1" applyFill="1" applyBorder="1" applyAlignment="1">
      <alignment horizontal="center" vertical="center"/>
    </xf>
    <xf numFmtId="0" fontId="55" fillId="8" borderId="44" xfId="0" applyFont="1" applyFill="1" applyBorder="1" applyAlignment="1">
      <alignment vertical="center"/>
    </xf>
    <xf numFmtId="0" fontId="64" fillId="8" borderId="46" xfId="1" applyNumberFormat="1" applyFont="1" applyFill="1" applyBorder="1" applyAlignment="1" applyProtection="1">
      <alignment horizontal="center" wrapText="1"/>
    </xf>
    <xf numFmtId="0" fontId="95" fillId="0" borderId="9" xfId="0" applyFont="1" applyFill="1" applyBorder="1" applyAlignment="1">
      <alignment horizontal="center" vertical="center"/>
    </xf>
    <xf numFmtId="0" fontId="64" fillId="0" borderId="32" xfId="1" applyFont="1" applyFill="1" applyBorder="1" applyAlignment="1" applyProtection="1">
      <alignment horizontal="center" wrapText="1"/>
    </xf>
    <xf numFmtId="0" fontId="12" fillId="0" borderId="9" xfId="0" applyFont="1" applyFill="1" applyBorder="1" applyAlignment="1">
      <alignment horizontal="center" vertical="center"/>
    </xf>
    <xf numFmtId="0" fontId="75" fillId="0" borderId="9" xfId="0" applyFont="1" applyFill="1" applyBorder="1" applyAlignment="1">
      <alignment horizontal="center"/>
    </xf>
    <xf numFmtId="0" fontId="95"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4" fontId="56" fillId="8" borderId="27"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5" fillId="0" borderId="30" xfId="0" applyFont="1" applyFill="1" applyBorder="1" applyAlignment="1">
      <alignment horizontal="center" vertical="center"/>
    </xf>
    <xf numFmtId="0" fontId="77" fillId="0" borderId="30" xfId="0" applyNumberFormat="1" applyFont="1" applyFill="1" applyBorder="1" applyAlignment="1">
      <alignment vertical="center" wrapText="1"/>
    </xf>
    <xf numFmtId="0" fontId="77" fillId="0" borderId="9" xfId="0" applyNumberFormat="1" applyFont="1" applyFill="1" applyBorder="1" applyAlignment="1">
      <alignment vertical="center" wrapText="1"/>
    </xf>
    <xf numFmtId="0" fontId="11" fillId="0" borderId="30" xfId="0" applyFont="1" applyFill="1" applyBorder="1" applyAlignment="1">
      <alignment horizontal="center"/>
    </xf>
    <xf numFmtId="0" fontId="77" fillId="0" borderId="44" xfId="0" applyNumberFormat="1" applyFont="1" applyFill="1" applyBorder="1" applyAlignment="1">
      <alignment vertical="center" wrapText="1"/>
    </xf>
    <xf numFmtId="0" fontId="11" fillId="8" borderId="44" xfId="0" applyFont="1" applyFill="1" applyBorder="1" applyAlignment="1">
      <alignment horizontal="center"/>
    </xf>
    <xf numFmtId="0" fontId="53" fillId="0" borderId="40" xfId="0" applyFont="1" applyFill="1" applyBorder="1" applyAlignment="1">
      <alignment horizontal="center" vertical="center"/>
    </xf>
    <xf numFmtId="0" fontId="42" fillId="0" borderId="40" xfId="0" applyFont="1" applyFill="1" applyBorder="1" applyAlignment="1">
      <alignment vertical="center"/>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12" fillId="0" borderId="25" xfId="0" applyFont="1" applyFill="1" applyBorder="1" applyAlignment="1">
      <alignment horizontal="center" vertical="center"/>
    </xf>
    <xf numFmtId="0" fontId="10" fillId="0" borderId="64" xfId="0" applyFont="1" applyBorder="1" applyAlignment="1">
      <alignment horizontal="center" wrapText="1"/>
    </xf>
    <xf numFmtId="0" fontId="12" fillId="0" borderId="64" xfId="0" applyFont="1" applyFill="1" applyBorder="1" applyAlignment="1">
      <alignment horizontal="center" vertical="center"/>
    </xf>
    <xf numFmtId="0" fontId="11" fillId="0" borderId="64" xfId="0" applyFont="1" applyBorder="1" applyAlignment="1">
      <alignment horizontal="center"/>
    </xf>
    <xf numFmtId="0" fontId="21" fillId="0" borderId="63" xfId="0" applyNumberFormat="1" applyFont="1" applyBorder="1" applyAlignment="1">
      <alignment horizontal="center" vertical="center"/>
    </xf>
    <xf numFmtId="0" fontId="10" fillId="0" borderId="64" xfId="0" applyFont="1" applyFill="1" applyBorder="1" applyAlignment="1">
      <alignment horizontal="center"/>
    </xf>
    <xf numFmtId="0" fontId="53" fillId="0" borderId="64" xfId="0" applyFont="1" applyFill="1" applyBorder="1" applyAlignment="1">
      <alignment horizontal="center" vertical="center"/>
    </xf>
    <xf numFmtId="0" fontId="58" fillId="0" borderId="64" xfId="0" applyFont="1" applyBorder="1" applyAlignment="1">
      <alignment horizontal="center"/>
    </xf>
    <xf numFmtId="0" fontId="13" fillId="0" borderId="22" xfId="0" applyNumberFormat="1" applyFont="1" applyBorder="1" applyAlignment="1">
      <alignment horizontal="center" vertical="center"/>
    </xf>
    <xf numFmtId="0" fontId="13" fillId="0" borderId="64" xfId="0" applyNumberFormat="1" applyFont="1" applyBorder="1" applyAlignment="1">
      <alignment horizontal="center" vertical="center"/>
    </xf>
    <xf numFmtId="0" fontId="7" fillId="0" borderId="0" xfId="0" applyFont="1" applyAlignment="1">
      <alignment horizontal="center"/>
    </xf>
    <xf numFmtId="0" fontId="21" fillId="0" borderId="22" xfId="0" applyNumberFormat="1" applyFont="1" applyBorder="1" applyAlignment="1">
      <alignment horizontal="center" vertical="center"/>
    </xf>
    <xf numFmtId="0" fontId="55" fillId="0" borderId="22" xfId="0" applyNumberFormat="1" applyFont="1" applyBorder="1" applyAlignment="1">
      <alignment horizontal="left" vertical="center" wrapText="1"/>
    </xf>
    <xf numFmtId="0" fontId="58" fillId="0" borderId="59" xfId="0" applyFont="1" applyFill="1" applyBorder="1" applyAlignment="1">
      <alignment horizontal="center"/>
    </xf>
    <xf numFmtId="0" fontId="12" fillId="0" borderId="49" xfId="0" applyFont="1" applyFill="1" applyBorder="1" applyAlignment="1">
      <alignment horizontal="center" vertical="center"/>
    </xf>
    <xf numFmtId="0" fontId="55" fillId="8" borderId="39" xfId="0" applyNumberFormat="1" applyFont="1" applyFill="1" applyBorder="1" applyAlignment="1" applyProtection="1">
      <alignment horizontal="left" vertical="center" wrapText="1"/>
      <protection locked="0"/>
    </xf>
    <xf numFmtId="0" fontId="42" fillId="0" borderId="40" xfId="0" applyNumberFormat="1" applyFont="1" applyFill="1" applyBorder="1" applyAlignment="1" applyProtection="1">
      <alignment horizontal="left" vertical="center" wrapText="1"/>
      <protection locked="0"/>
    </xf>
    <xf numFmtId="2" fontId="69" fillId="7" borderId="23" xfId="0" applyNumberFormat="1" applyFont="1" applyFill="1" applyBorder="1" applyAlignment="1">
      <alignment horizontal="center" vertical="center"/>
    </xf>
    <xf numFmtId="0" fontId="92"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03" fillId="0" borderId="31" xfId="0" applyNumberFormat="1" applyFont="1" applyBorder="1" applyAlignment="1">
      <alignment horizontal="center" vertical="center"/>
    </xf>
    <xf numFmtId="0" fontId="104" fillId="0" borderId="26" xfId="0" applyFont="1" applyFill="1" applyBorder="1" applyAlignment="1">
      <alignment horizontal="center" vertical="center"/>
    </xf>
    <xf numFmtId="0" fontId="54" fillId="8" borderId="44" xfId="0" applyFont="1" applyFill="1" applyBorder="1" applyAlignment="1">
      <alignment horizontal="center"/>
    </xf>
    <xf numFmtId="0" fontId="95" fillId="8" borderId="44" xfId="0" applyFont="1" applyFill="1" applyBorder="1" applyAlignment="1">
      <alignment horizontal="center" vertic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75"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42" fillId="8" borderId="44" xfId="0" applyFont="1" applyFill="1" applyBorder="1" applyAlignment="1">
      <alignment vertical="center"/>
    </xf>
    <xf numFmtId="165" fontId="70" fillId="0" borderId="35" xfId="0" applyNumberFormat="1" applyFont="1" applyFill="1" applyBorder="1" applyAlignment="1">
      <alignment horizontal="center" vertical="center"/>
    </xf>
    <xf numFmtId="49" fontId="71" fillId="10" borderId="4" xfId="1" applyNumberFormat="1" applyFont="1" applyFill="1" applyBorder="1" applyAlignment="1" applyProtection="1">
      <alignment horizontal="center" wrapText="1"/>
    </xf>
    <xf numFmtId="0" fontId="59" fillId="0" borderId="9" xfId="1" applyFont="1" applyFill="1" applyBorder="1" applyAlignment="1" applyProtection="1">
      <alignment horizontal="center" wrapText="1"/>
    </xf>
    <xf numFmtId="0" fontId="95" fillId="8" borderId="9" xfId="0" applyFont="1" applyFill="1" applyBorder="1" applyAlignment="1">
      <alignment horizontal="center" vertical="center"/>
    </xf>
    <xf numFmtId="0" fontId="55" fillId="13" borderId="9" xfId="0" applyFont="1" applyFill="1" applyBorder="1" applyAlignment="1">
      <alignment vertical="center"/>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8" fillId="13" borderId="13" xfId="0" applyFont="1" applyFill="1" applyBorder="1" applyAlignment="1">
      <alignment horizontal="center"/>
    </xf>
    <xf numFmtId="165"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11"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9" fillId="13" borderId="43" xfId="1" applyFont="1" applyFill="1" applyBorder="1" applyAlignment="1" applyProtection="1">
      <alignment horizontal="center" wrapText="1"/>
    </xf>
    <xf numFmtId="0" fontId="53" fillId="13" borderId="13" xfId="0" applyFont="1" applyFill="1" applyBorder="1" applyAlignment="1">
      <alignment horizontal="center" vertical="center"/>
    </xf>
    <xf numFmtId="165"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0" fontId="0" fillId="13" borderId="0" xfId="0" applyFill="1"/>
    <xf numFmtId="0" fontId="10" fillId="13" borderId="64" xfId="0" applyFont="1" applyFill="1" applyBorder="1" applyAlignment="1">
      <alignment horizontal="center"/>
    </xf>
    <xf numFmtId="0" fontId="53" fillId="13" borderId="64" xfId="0" applyFont="1" applyFill="1" applyBorder="1" applyAlignment="1">
      <alignment horizontal="center" vertical="center"/>
    </xf>
    <xf numFmtId="0" fontId="58" fillId="13" borderId="64" xfId="0" applyFont="1" applyFill="1" applyBorder="1" applyAlignment="1">
      <alignment horizontal="center"/>
    </xf>
    <xf numFmtId="0" fontId="55" fillId="13" borderId="22" xfId="0" applyNumberFormat="1" applyFont="1" applyFill="1" applyBorder="1" applyAlignment="1">
      <alignment horizontal="left" vertical="center" wrapText="1"/>
    </xf>
    <xf numFmtId="0" fontId="13" fillId="13" borderId="22" xfId="0" applyNumberFormat="1" applyFont="1" applyFill="1" applyBorder="1" applyAlignment="1">
      <alignment horizontal="center" vertical="center"/>
    </xf>
    <xf numFmtId="0" fontId="13" fillId="13" borderId="64" xfId="0" applyNumberFormat="1" applyFont="1" applyFill="1" applyBorder="1" applyAlignment="1">
      <alignment horizontal="center" vertical="center"/>
    </xf>
    <xf numFmtId="0" fontId="12" fillId="13" borderId="64" xfId="0" applyFont="1" applyFill="1" applyBorder="1" applyAlignment="1">
      <alignment horizontal="center" vertical="center"/>
    </xf>
    <xf numFmtId="0" fontId="10" fillId="13" borderId="47" xfId="0" applyFont="1" applyFill="1" applyBorder="1" applyAlignment="1">
      <alignment horizontal="center"/>
    </xf>
    <xf numFmtId="0" fontId="12" fillId="13" borderId="30" xfId="0" applyFont="1" applyFill="1" applyBorder="1" applyAlignment="1">
      <alignment horizontal="center" vertical="center"/>
    </xf>
    <xf numFmtId="0" fontId="58" fillId="13" borderId="30" xfId="0" applyFont="1" applyFill="1" applyBorder="1" applyAlignment="1">
      <alignment horizontal="center"/>
    </xf>
    <xf numFmtId="0" fontId="77" fillId="13" borderId="31" xfId="0" applyNumberFormat="1" applyFont="1" applyFill="1" applyBorder="1" applyAlignment="1">
      <alignment vertical="center"/>
    </xf>
    <xf numFmtId="2"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10" fillId="13" borderId="48" xfId="0" applyFont="1" applyFill="1" applyBorder="1" applyAlignment="1">
      <alignment horizontal="center"/>
    </xf>
    <xf numFmtId="0" fontId="58" fillId="13" borderId="39" xfId="0" applyFont="1" applyFill="1" applyBorder="1" applyAlignment="1">
      <alignment horizontal="center"/>
    </xf>
    <xf numFmtId="165" fontId="14" fillId="13" borderId="39" xfId="0" applyNumberFormat="1" applyFont="1" applyFill="1" applyBorder="1" applyAlignment="1">
      <alignment horizontal="center" vertical="center" wrapText="1"/>
    </xf>
    <xf numFmtId="3" fontId="10" fillId="13" borderId="39" xfId="0" applyNumberFormat="1" applyFont="1" applyFill="1" applyBorder="1" applyAlignment="1">
      <alignment horizontal="center"/>
    </xf>
    <xf numFmtId="0" fontId="10" fillId="13" borderId="51" xfId="0" applyFont="1" applyFill="1" applyBorder="1" applyAlignment="1">
      <alignment horizontal="center"/>
    </xf>
    <xf numFmtId="0" fontId="58" fillId="13" borderId="27" xfId="0" applyFont="1" applyFill="1" applyBorder="1" applyAlignment="1">
      <alignment horizontal="center"/>
    </xf>
    <xf numFmtId="165" fontId="14" fillId="13" borderId="27" xfId="0" applyNumberFormat="1" applyFont="1" applyFill="1" applyBorder="1" applyAlignment="1">
      <alignment horizontal="center" vertical="center" wrapText="1"/>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10" fillId="13" borderId="52" xfId="0" applyFont="1" applyFill="1" applyBorder="1" applyAlignment="1">
      <alignment horizontal="center"/>
    </xf>
    <xf numFmtId="0" fontId="9" fillId="13" borderId="30" xfId="0" applyNumberFormat="1" applyFont="1" applyFill="1" applyBorder="1" applyAlignment="1">
      <alignment horizontal="center" vertical="center"/>
    </xf>
    <xf numFmtId="0" fontId="12" fillId="13" borderId="27" xfId="0" applyFont="1" applyFill="1" applyBorder="1" applyAlignment="1">
      <alignment horizontal="center" vertical="center"/>
    </xf>
    <xf numFmtId="0" fontId="77" fillId="13" borderId="27" xfId="0" applyNumberFormat="1" applyFont="1" applyFill="1" applyBorder="1" applyAlignment="1">
      <alignment vertical="center"/>
    </xf>
    <xf numFmtId="0" fontId="12" fillId="13" borderId="33" xfId="0" applyFont="1" applyFill="1" applyBorder="1" applyAlignment="1">
      <alignment horizontal="center" vertical="center"/>
    </xf>
    <xf numFmtId="0" fontId="58" fillId="13" borderId="44" xfId="0" applyFont="1" applyFill="1" applyBorder="1" applyAlignment="1">
      <alignment horizontal="center"/>
    </xf>
    <xf numFmtId="0" fontId="77" fillId="13" borderId="34" xfId="0" applyNumberFormat="1" applyFont="1" applyFill="1" applyBorder="1" applyAlignment="1">
      <alignment vertical="center"/>
    </xf>
    <xf numFmtId="165" fontId="14" fillId="13" borderId="44" xfId="0" applyNumberFormat="1" applyFont="1" applyFill="1" applyBorder="1" applyAlignment="1">
      <alignment horizontal="center" vertical="center" wrapText="1"/>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55" fillId="13" borderId="30" xfId="0" applyFont="1" applyFill="1" applyBorder="1" applyAlignment="1" applyProtection="1">
      <alignment vertical="center"/>
      <protection locked="0"/>
    </xf>
    <xf numFmtId="0" fontId="10" fillId="13" borderId="50" xfId="0" applyFont="1" applyFill="1" applyBorder="1" applyAlignment="1">
      <alignment horizontal="center"/>
    </xf>
    <xf numFmtId="0" fontId="55" fillId="13" borderId="9" xfId="0" applyFont="1" applyFill="1" applyBorder="1" applyAlignment="1" applyProtection="1">
      <alignment vertical="center"/>
      <protection locked="0"/>
    </xf>
    <xf numFmtId="0" fontId="55" fillId="13" borderId="44" xfId="0" applyFont="1" applyFill="1" applyBorder="1" applyAlignment="1" applyProtection="1">
      <alignment vertical="center"/>
      <protection locked="0"/>
    </xf>
    <xf numFmtId="0" fontId="95" fillId="13" borderId="9" xfId="0" applyFont="1" applyFill="1" applyBorder="1" applyAlignment="1">
      <alignment horizontal="center" vertical="center"/>
    </xf>
    <xf numFmtId="0" fontId="58" fillId="13" borderId="9" xfId="0" applyFont="1" applyFill="1" applyBorder="1" applyAlignment="1">
      <alignment horizontal="center"/>
    </xf>
    <xf numFmtId="0" fontId="55" fillId="13" borderId="30" xfId="0" applyFont="1" applyFill="1" applyBorder="1" applyAlignment="1">
      <alignment vertical="center"/>
    </xf>
    <xf numFmtId="4" fontId="56" fillId="13" borderId="9" xfId="0" applyNumberFormat="1" applyFont="1" applyFill="1" applyBorder="1" applyAlignment="1">
      <alignment horizontal="center" vertical="center"/>
    </xf>
    <xf numFmtId="0" fontId="12" fillId="13" borderId="9" xfId="0" applyFont="1" applyFill="1" applyBorder="1" applyAlignment="1">
      <alignment horizontal="center" vertical="center"/>
    </xf>
    <xf numFmtId="0" fontId="75"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0" fontId="11" fillId="13" borderId="9" xfId="0" applyFont="1" applyFill="1" applyBorder="1" applyAlignment="1">
      <alignment horizontal="center"/>
    </xf>
    <xf numFmtId="0" fontId="95" fillId="13" borderId="30" xfId="0" applyFont="1" applyFill="1" applyBorder="1" applyAlignment="1">
      <alignment horizontal="center" vertical="center"/>
    </xf>
    <xf numFmtId="0" fontId="55" fillId="13" borderId="30" xfId="0" applyNumberFormat="1" applyFont="1" applyFill="1" applyBorder="1" applyAlignment="1">
      <alignment horizontal="left" vertical="center" wrapText="1"/>
    </xf>
    <xf numFmtId="4" fontId="56" fillId="13" borderId="30" xfId="0" applyNumberFormat="1" applyFont="1" applyFill="1" applyBorder="1" applyAlignment="1">
      <alignment horizontal="center" vertical="center"/>
    </xf>
    <xf numFmtId="0" fontId="53" fillId="13" borderId="41" xfId="0" applyFont="1" applyFill="1" applyBorder="1" applyAlignment="1">
      <alignment horizontal="center" vertical="center"/>
    </xf>
    <xf numFmtId="0" fontId="55" fillId="13" borderId="30" xfId="4" applyNumberFormat="1" applyFont="1" applyFill="1" applyBorder="1" applyAlignment="1" applyProtection="1">
      <alignment vertical="center"/>
      <protection locked="0"/>
    </xf>
    <xf numFmtId="0" fontId="3" fillId="13" borderId="55" xfId="1" applyFill="1" applyBorder="1" applyAlignment="1" applyProtection="1">
      <alignment horizontal="center" wrapText="1"/>
    </xf>
    <xf numFmtId="0" fontId="12" fillId="13" borderId="13" xfId="0" applyFont="1" applyFill="1" applyBorder="1" applyAlignment="1">
      <alignment horizontal="center" vertical="center"/>
    </xf>
    <xf numFmtId="0" fontId="58" fillId="13" borderId="13" xfId="0" applyFont="1" applyFill="1" applyBorder="1" applyAlignment="1">
      <alignment horizontal="center" vertical="center"/>
    </xf>
    <xf numFmtId="0" fontId="55" fillId="13" borderId="9" xfId="0" applyFont="1" applyFill="1" applyBorder="1" applyAlignment="1" applyProtection="1">
      <alignment vertical="center" wrapText="1" shrinkToFit="1"/>
      <protection locked="0"/>
    </xf>
    <xf numFmtId="3" fontId="10" fillId="13" borderId="11" xfId="0" applyNumberFormat="1" applyFont="1" applyFill="1" applyBorder="1" applyAlignment="1">
      <alignment horizontal="center" vertical="center"/>
    </xf>
    <xf numFmtId="0" fontId="55" fillId="13" borderId="9" xfId="0" applyNumberFormat="1" applyFont="1" applyFill="1" applyBorder="1" applyAlignment="1" applyProtection="1">
      <alignment horizontal="left" vertical="center" wrapText="1"/>
      <protection locked="0"/>
    </xf>
    <xf numFmtId="0" fontId="58" fillId="13" borderId="41" xfId="0" applyFont="1" applyFill="1" applyBorder="1" applyAlignment="1">
      <alignment horizontal="center"/>
    </xf>
    <xf numFmtId="0" fontId="55" fillId="13" borderId="30" xfId="0" applyNumberFormat="1" applyFont="1" applyFill="1" applyBorder="1" applyAlignment="1" applyProtection="1">
      <alignment horizontal="left" vertical="center" wrapText="1"/>
      <protection locked="0"/>
    </xf>
    <xf numFmtId="4" fontId="56" fillId="13" borderId="31" xfId="0" applyNumberFormat="1" applyFont="1" applyFill="1" applyBorder="1" applyAlignment="1">
      <alignment horizontal="center" vertical="center"/>
    </xf>
    <xf numFmtId="0" fontId="42" fillId="13" borderId="9" xfId="4" applyNumberFormat="1" applyFont="1" applyFill="1" applyBorder="1" applyAlignment="1" applyProtection="1">
      <alignment vertical="center"/>
      <protection locked="0"/>
    </xf>
    <xf numFmtId="0" fontId="57" fillId="13" borderId="43" xfId="1" applyFont="1" applyFill="1" applyBorder="1" applyAlignment="1" applyProtection="1">
      <alignment horizontal="center" wrapText="1"/>
    </xf>
    <xf numFmtId="0" fontId="53" fillId="13" borderId="30" xfId="0" applyFont="1" applyFill="1" applyBorder="1" applyAlignment="1">
      <alignment horizontal="center" vertical="center"/>
    </xf>
    <xf numFmtId="0" fontId="54" fillId="13" borderId="57" xfId="0" applyFont="1" applyFill="1" applyBorder="1" applyAlignment="1">
      <alignment horizontal="center"/>
    </xf>
    <xf numFmtId="0" fontId="55" fillId="13" borderId="31" xfId="0" applyNumberFormat="1" applyFont="1" applyFill="1" applyBorder="1" applyAlignment="1">
      <alignment vertical="center" wrapText="1"/>
    </xf>
    <xf numFmtId="0" fontId="14" fillId="13" borderId="9" xfId="0" applyFont="1" applyFill="1" applyBorder="1" applyAlignment="1">
      <alignment horizontal="center" vertical="center" wrapText="1"/>
    </xf>
    <xf numFmtId="0" fontId="42" fillId="13" borderId="31" xfId="0" applyNumberFormat="1" applyFont="1" applyFill="1" applyBorder="1" applyAlignment="1" applyProtection="1">
      <alignment horizontal="left" vertical="center" wrapText="1"/>
      <protection locked="0"/>
    </xf>
    <xf numFmtId="0" fontId="58" fillId="13" borderId="57" xfId="0" applyFont="1" applyFill="1" applyBorder="1" applyAlignment="1">
      <alignment horizontal="center"/>
    </xf>
    <xf numFmtId="0" fontId="53" fillId="13" borderId="12" xfId="0" applyFont="1" applyFill="1" applyBorder="1" applyAlignment="1">
      <alignment horizontal="center" vertical="center"/>
    </xf>
    <xf numFmtId="0" fontId="59" fillId="13" borderId="43" xfId="1" applyFont="1" applyFill="1" applyBorder="1" applyAlignment="1" applyProtection="1">
      <alignment horizontal="left" wrapText="1"/>
    </xf>
    <xf numFmtId="0" fontId="42" fillId="13" borderId="9" xfId="0" applyFont="1" applyFill="1" applyBorder="1" applyAlignment="1" applyProtection="1">
      <alignment vertical="center"/>
      <protection locked="0"/>
    </xf>
    <xf numFmtId="0" fontId="55" fillId="13" borderId="10" xfId="0" applyFont="1" applyFill="1" applyBorder="1" applyAlignment="1" applyProtection="1">
      <alignment vertical="center"/>
      <protection locked="0"/>
    </xf>
    <xf numFmtId="0" fontId="42" fillId="13" borderId="13" xfId="0" applyFont="1" applyFill="1" applyBorder="1" applyAlignment="1" applyProtection="1">
      <alignment vertical="center"/>
      <protection locked="0"/>
    </xf>
    <xf numFmtId="165" fontId="14" fillId="13" borderId="10"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4" fontId="56" fillId="13" borderId="35" xfId="0" applyNumberFormat="1" applyFont="1" applyFill="1" applyBorder="1" applyAlignment="1">
      <alignment horizontal="center" vertical="center"/>
    </xf>
    <xf numFmtId="0" fontId="87" fillId="13" borderId="30" xfId="4" applyNumberFormat="1" applyFont="1" applyFill="1" applyBorder="1" applyAlignment="1" applyProtection="1">
      <alignment vertical="center"/>
      <protection locked="0"/>
    </xf>
    <xf numFmtId="0" fontId="87" fillId="13" borderId="9" xfId="4" applyNumberFormat="1" applyFont="1" applyFill="1" applyBorder="1" applyAlignment="1" applyProtection="1">
      <alignment vertical="center"/>
      <protection locked="0"/>
    </xf>
    <xf numFmtId="0" fontId="58" fillId="13" borderId="41" xfId="0" applyFont="1" applyFill="1" applyBorder="1" applyAlignment="1">
      <alignment horizontal="center" vertical="center"/>
    </xf>
    <xf numFmtId="0" fontId="42" fillId="13" borderId="9" xfId="0"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42" fillId="13" borderId="11" xfId="0" applyNumberFormat="1" applyFont="1" applyFill="1" applyBorder="1" applyAlignment="1">
      <alignment vertical="center" wrapText="1"/>
    </xf>
    <xf numFmtId="0" fontId="57" fillId="13" borderId="30" xfId="1" applyFont="1" applyFill="1" applyBorder="1" applyAlignment="1" applyProtection="1">
      <alignment horizontal="center" wrapText="1"/>
    </xf>
    <xf numFmtId="0" fontId="42" fillId="13" borderId="31" xfId="0" applyNumberFormat="1" applyFont="1" applyFill="1" applyBorder="1" applyAlignment="1">
      <alignment vertical="center" wrapText="1"/>
    </xf>
    <xf numFmtId="3" fontId="10" fillId="13" borderId="10" xfId="0" applyNumberFormat="1" applyFont="1" applyFill="1" applyBorder="1" applyAlignment="1">
      <alignment horizontal="center"/>
    </xf>
    <xf numFmtId="0" fontId="58" fillId="13" borderId="12" xfId="0" applyFont="1" applyFill="1" applyBorder="1" applyAlignment="1">
      <alignment horizontal="center"/>
    </xf>
    <xf numFmtId="0" fontId="42" fillId="13" borderId="11" xfId="0" applyNumberFormat="1" applyFont="1" applyFill="1" applyBorder="1" applyAlignment="1" applyProtection="1">
      <alignment horizontal="left" vertical="center" wrapText="1"/>
      <protection locked="0"/>
    </xf>
    <xf numFmtId="3" fontId="88" fillId="13" borderId="9" xfId="0" applyNumberFormat="1" applyFont="1" applyFill="1" applyBorder="1" applyAlignment="1">
      <alignment horizontal="center"/>
    </xf>
    <xf numFmtId="0" fontId="12" fillId="13" borderId="44" xfId="0" applyFont="1" applyFill="1" applyBorder="1" applyAlignment="1">
      <alignment horizontal="center" vertical="center"/>
    </xf>
    <xf numFmtId="0" fontId="55" fillId="13" borderId="44" xfId="0" applyFont="1" applyFill="1" applyBorder="1" applyAlignment="1">
      <alignment vertical="center"/>
    </xf>
    <xf numFmtId="0" fontId="14" fillId="13" borderId="44" xfId="0" applyFont="1" applyFill="1" applyBorder="1" applyAlignment="1">
      <alignment horizontal="center" vertical="center"/>
    </xf>
    <xf numFmtId="4" fontId="56" fillId="13" borderId="44" xfId="0" applyNumberFormat="1" applyFont="1" applyFill="1" applyBorder="1" applyAlignment="1">
      <alignment horizontal="center" vertical="center"/>
    </xf>
    <xf numFmtId="0" fontId="66" fillId="13" borderId="12"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57" fillId="13" borderId="42" xfId="1" applyFont="1" applyFill="1" applyBorder="1" applyAlignment="1" applyProtection="1">
      <alignment horizontal="center" wrapText="1"/>
    </xf>
    <xf numFmtId="0" fontId="53" fillId="13" borderId="57" xfId="0" applyFont="1" applyFill="1" applyBorder="1" applyAlignment="1">
      <alignment horizontal="center" vertical="center"/>
    </xf>
    <xf numFmtId="0" fontId="12" fillId="13" borderId="12" xfId="0" applyFont="1" applyFill="1" applyBorder="1" applyAlignment="1">
      <alignment horizontal="center" vertical="center"/>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9" xfId="0" applyFont="1" applyFill="1" applyBorder="1" applyAlignment="1">
      <alignment horizontal="center" vertical="center"/>
    </xf>
    <xf numFmtId="0" fontId="55" fillId="13" borderId="39" xfId="0" applyNumberFormat="1" applyFont="1" applyFill="1" applyBorder="1" applyAlignment="1" applyProtection="1">
      <alignment horizontal="left" vertical="center" wrapText="1"/>
      <protection locked="0"/>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5" fillId="13" borderId="11" xfId="0" applyNumberFormat="1" applyFont="1" applyFill="1" applyBorder="1" applyAlignment="1" applyProtection="1">
      <alignment horizontal="left" vertical="center" wrapText="1"/>
      <protection locked="0"/>
    </xf>
    <xf numFmtId="0" fontId="55" fillId="13" borderId="9" xfId="4" applyNumberFormat="1" applyFont="1" applyFill="1" applyBorder="1" applyAlignment="1" applyProtection="1">
      <alignment vertical="center"/>
      <protection locked="0"/>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4" fontId="56" fillId="13" borderId="34" xfId="0" applyNumberFormat="1" applyFont="1" applyFill="1" applyBorder="1" applyAlignment="1">
      <alignment horizontal="center" vertical="center"/>
    </xf>
    <xf numFmtId="0" fontId="66"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0" fontId="57" fillId="13" borderId="43" xfId="1" applyFont="1" applyFill="1" applyBorder="1" applyAlignment="1" applyProtection="1">
      <alignment horizontal="center"/>
    </xf>
    <xf numFmtId="3" fontId="10" fillId="13" borderId="31" xfId="0" applyNumberFormat="1" applyFont="1" applyFill="1" applyBorder="1" applyAlignment="1">
      <alignment horizontal="center"/>
    </xf>
    <xf numFmtId="0" fontId="57" fillId="13" borderId="55" xfId="1" applyFont="1" applyFill="1" applyBorder="1" applyAlignment="1" applyProtection="1">
      <alignment horizontal="center" wrapText="1"/>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0" fontId="53" fillId="13" borderId="27" xfId="0" applyFont="1" applyFill="1" applyBorder="1" applyAlignment="1">
      <alignment horizontal="center" vertical="center"/>
    </xf>
    <xf numFmtId="0" fontId="58" fillId="13" borderId="25" xfId="0" applyFont="1" applyFill="1" applyBorder="1" applyAlignment="1">
      <alignment horizontal="center"/>
    </xf>
    <xf numFmtId="0" fontId="55" fillId="13" borderId="27" xfId="0" applyFont="1" applyFill="1" applyBorder="1" applyAlignment="1" applyProtection="1">
      <alignment vertical="center"/>
      <protection locked="0"/>
    </xf>
    <xf numFmtId="0" fontId="14" fillId="13" borderId="27" xfId="0" applyFont="1" applyFill="1" applyBorder="1" applyAlignment="1">
      <alignment horizontal="center" vertical="center"/>
    </xf>
    <xf numFmtId="4" fontId="56" fillId="13" borderId="26" xfId="0" applyNumberFormat="1" applyFont="1" applyFill="1" applyBorder="1" applyAlignment="1">
      <alignment horizontal="center" vertical="center"/>
    </xf>
    <xf numFmtId="0" fontId="10" fillId="13" borderId="47" xfId="0" applyFont="1" applyFill="1" applyBorder="1" applyAlignment="1">
      <alignment horizontal="center" vertical="center"/>
    </xf>
    <xf numFmtId="0" fontId="66" fillId="13" borderId="13" xfId="0" applyFont="1" applyFill="1" applyBorder="1" applyAlignment="1">
      <alignment horizontal="center" vertical="center"/>
    </xf>
    <xf numFmtId="0" fontId="10" fillId="13" borderId="52"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10" xfId="0" applyFont="1" applyFill="1" applyBorder="1" applyAlignment="1">
      <alignment horizontal="center" vertical="center" wrapText="1"/>
    </xf>
    <xf numFmtId="0" fontId="54" fillId="13" borderId="41" xfId="0" applyFont="1" applyFill="1" applyBorder="1" applyAlignment="1">
      <alignment horizontal="center"/>
    </xf>
    <xf numFmtId="0" fontId="60" fillId="13" borderId="41" xfId="0" applyFont="1" applyFill="1" applyBorder="1" applyAlignment="1">
      <alignment horizontal="center" vertical="center"/>
    </xf>
    <xf numFmtId="0" fontId="55" fillId="13" borderId="27" xfId="4" applyNumberFormat="1" applyFont="1" applyFill="1" applyBorder="1" applyAlignment="1" applyProtection="1">
      <alignment vertical="center"/>
      <protection locked="0"/>
    </xf>
    <xf numFmtId="0" fontId="14" fillId="13" borderId="27" xfId="0" applyFont="1" applyFill="1" applyBorder="1" applyAlignment="1">
      <alignment horizontal="center" vertical="center" wrapText="1"/>
    </xf>
    <xf numFmtId="0" fontId="54" fillId="13" borderId="13" xfId="0" applyFont="1" applyFill="1" applyBorder="1" applyAlignment="1">
      <alignment horizontal="center"/>
    </xf>
    <xf numFmtId="0" fontId="54" fillId="13" borderId="49" xfId="0" applyFont="1" applyFill="1" applyBorder="1" applyAlignment="1">
      <alignment horizontal="center"/>
    </xf>
    <xf numFmtId="0" fontId="42" fillId="13" borderId="30" xfId="0" applyFont="1" applyFill="1" applyBorder="1" applyAlignment="1" applyProtection="1">
      <alignment vertical="center"/>
      <protection locked="0"/>
    </xf>
    <xf numFmtId="0" fontId="58" fillId="13" borderId="56" xfId="0" applyFont="1" applyFill="1" applyBorder="1" applyAlignment="1">
      <alignment horizontal="center"/>
    </xf>
    <xf numFmtId="0" fontId="55" fillId="13" borderId="10" xfId="0" applyNumberFormat="1" applyFont="1" applyFill="1" applyBorder="1" applyAlignment="1" applyProtection="1">
      <alignment horizontal="left" vertical="center" wrapText="1"/>
      <protection locked="0"/>
    </xf>
    <xf numFmtId="0" fontId="57" fillId="13" borderId="54" xfId="1" applyFont="1" applyFill="1" applyBorder="1" applyAlignment="1" applyProtection="1">
      <alignment horizontal="center" wrapText="1"/>
    </xf>
    <xf numFmtId="0" fontId="53" fillId="13" borderId="56" xfId="0" applyFont="1" applyFill="1" applyBorder="1" applyAlignment="1">
      <alignment horizontal="center" vertical="center"/>
    </xf>
    <xf numFmtId="0" fontId="55" fillId="13" borderId="10" xfId="4" applyNumberFormat="1" applyFont="1" applyFill="1" applyBorder="1" applyAlignment="1" applyProtection="1">
      <alignment vertical="center"/>
      <protection locked="0"/>
    </xf>
    <xf numFmtId="0" fontId="58" fillId="13" borderId="56"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0" fontId="60" fillId="13" borderId="13" xfId="0" applyFont="1" applyFill="1" applyBorder="1" applyAlignment="1">
      <alignment horizontal="center" vertical="center"/>
    </xf>
    <xf numFmtId="0" fontId="74" fillId="13" borderId="9" xfId="0" applyFont="1" applyFill="1" applyBorder="1" applyAlignment="1">
      <alignment horizontal="center" vertical="center"/>
    </xf>
    <xf numFmtId="0" fontId="73" fillId="13" borderId="9" xfId="0" applyFont="1" applyFill="1" applyBorder="1" applyAlignment="1">
      <alignment horizontal="center" vertical="center"/>
    </xf>
    <xf numFmtId="0" fontId="106" fillId="13" borderId="9" xfId="0" applyFont="1" applyFill="1" applyBorder="1" applyAlignment="1">
      <alignment horizontal="center" vertical="center"/>
    </xf>
    <xf numFmtId="0" fontId="12" fillId="13" borderId="56"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75" fillId="13" borderId="13" xfId="0" applyFont="1" applyFill="1" applyBorder="1" applyAlignment="1">
      <alignment horizontal="center"/>
    </xf>
    <xf numFmtId="0" fontId="65" fillId="13" borderId="13" xfId="0" applyFont="1" applyFill="1" applyBorder="1" applyAlignment="1">
      <alignment horizontal="center" vertical="center"/>
    </xf>
    <xf numFmtId="0" fontId="24" fillId="13" borderId="11" xfId="0" applyNumberFormat="1" applyFont="1" applyFill="1" applyBorder="1" applyAlignment="1">
      <alignment vertical="center" wrapText="1"/>
    </xf>
    <xf numFmtId="0" fontId="79" fillId="13" borderId="11" xfId="0" applyNumberFormat="1" applyFont="1" applyFill="1" applyBorder="1" applyAlignment="1">
      <alignment vertical="center" wrapText="1"/>
    </xf>
    <xf numFmtId="0" fontId="42" fillId="13" borderId="30" xfId="0" applyNumberFormat="1" applyFont="1" applyFill="1" applyBorder="1" applyAlignment="1" applyProtection="1">
      <alignment horizontal="left" vertical="center" wrapText="1"/>
      <protection locked="0"/>
    </xf>
    <xf numFmtId="0" fontId="108" fillId="13" borderId="32" xfId="1" applyFont="1" applyFill="1" applyBorder="1" applyAlignment="1" applyProtection="1">
      <alignment horizontal="center" vertical="center" wrapText="1"/>
    </xf>
    <xf numFmtId="0" fontId="108" fillId="13" borderId="46" xfId="1" applyFont="1" applyFill="1" applyBorder="1" applyAlignment="1" applyProtection="1">
      <alignment horizontal="center" vertical="center" wrapText="1"/>
    </xf>
    <xf numFmtId="0" fontId="108" fillId="0" borderId="32" xfId="1" applyFont="1" applyFill="1" applyBorder="1" applyAlignment="1" applyProtection="1">
      <alignment horizontal="center" wrapText="1"/>
    </xf>
    <xf numFmtId="0" fontId="108" fillId="13" borderId="46" xfId="1" applyFont="1" applyFill="1" applyBorder="1" applyAlignment="1" applyProtection="1">
      <alignment horizontal="center" wrapText="1"/>
    </xf>
    <xf numFmtId="0" fontId="109" fillId="8" borderId="43" xfId="1" applyFont="1" applyFill="1" applyBorder="1" applyAlignment="1" applyProtection="1">
      <alignment horizontal="center" wrapText="1"/>
    </xf>
    <xf numFmtId="0" fontId="108" fillId="13" borderId="43" xfId="1" applyFont="1" applyFill="1" applyBorder="1" applyAlignment="1" applyProtection="1">
      <alignment horizontal="center" wrapText="1"/>
    </xf>
    <xf numFmtId="0" fontId="108" fillId="0" borderId="42" xfId="1" applyFont="1" applyFill="1" applyBorder="1" applyAlignment="1" applyProtection="1">
      <alignment horizontal="center" wrapText="1"/>
    </xf>
    <xf numFmtId="0" fontId="108" fillId="0" borderId="42" xfId="1" applyFont="1" applyFill="1" applyBorder="1" applyAlignment="1" applyProtection="1">
      <alignment horizontal="left" wrapText="1"/>
    </xf>
    <xf numFmtId="0" fontId="108" fillId="13" borderId="43" xfId="1" applyFont="1" applyFill="1" applyBorder="1" applyAlignment="1" applyProtection="1">
      <alignment horizontal="left" wrapText="1"/>
    </xf>
    <xf numFmtId="0" fontId="108" fillId="8" borderId="43" xfId="1" applyFont="1" applyFill="1" applyBorder="1" applyAlignment="1" applyProtection="1">
      <alignment horizontal="center" wrapText="1"/>
    </xf>
    <xf numFmtId="0" fontId="66" fillId="8" borderId="30" xfId="0" applyFont="1" applyFill="1" applyBorder="1" applyAlignment="1">
      <alignment horizontal="center" vertical="center"/>
    </xf>
    <xf numFmtId="0" fontId="55" fillId="8" borderId="30" xfId="0" applyNumberFormat="1" applyFont="1" applyFill="1" applyBorder="1" applyAlignment="1" applyProtection="1">
      <alignment horizontal="left" vertical="center" wrapText="1"/>
      <protection locked="0"/>
    </xf>
    <xf numFmtId="4" fontId="56" fillId="8" borderId="14" xfId="0" applyNumberFormat="1" applyFont="1" applyFill="1" applyBorder="1" applyAlignment="1">
      <alignment horizontal="center" vertical="center"/>
    </xf>
    <xf numFmtId="3" fontId="10" fillId="8" borderId="38" xfId="0" applyNumberFormat="1" applyFont="1" applyFill="1" applyBorder="1" applyAlignment="1">
      <alignment horizontal="center"/>
    </xf>
    <xf numFmtId="0" fontId="109" fillId="0" borderId="43" xfId="1" applyFont="1" applyFill="1" applyBorder="1" applyAlignment="1" applyProtection="1">
      <alignment horizontal="center" wrapText="1"/>
    </xf>
    <xf numFmtId="0" fontId="109" fillId="0" borderId="42" xfId="1" applyNumberFormat="1" applyFont="1" applyFill="1" applyBorder="1" applyAlignment="1" applyProtection="1">
      <alignment horizontal="center" wrapText="1"/>
    </xf>
    <xf numFmtId="0" fontId="10" fillId="13" borderId="9" xfId="0" applyFont="1" applyFill="1" applyBorder="1" applyAlignment="1">
      <alignment horizontal="center" vertical="center"/>
    </xf>
    <xf numFmtId="0" fontId="108" fillId="13" borderId="43" xfId="1" applyFont="1" applyFill="1" applyBorder="1" applyAlignment="1" applyProtection="1">
      <alignment horizontal="center" vertical="center" wrapText="1"/>
    </xf>
    <xf numFmtId="0" fontId="109" fillId="8" borderId="42" xfId="1" applyFont="1" applyFill="1" applyBorder="1" applyAlignment="1" applyProtection="1">
      <alignment horizontal="center" wrapText="1"/>
    </xf>
    <xf numFmtId="0" fontId="110" fillId="0" borderId="13" xfId="1" applyNumberFormat="1" applyFont="1" applyFill="1" applyBorder="1" applyAlignment="1" applyProtection="1">
      <alignment horizontal="center" wrapText="1"/>
    </xf>
    <xf numFmtId="0" fontId="108" fillId="8" borderId="55" xfId="1" applyFont="1" applyFill="1" applyBorder="1" applyAlignment="1" applyProtection="1">
      <alignment horizontal="center" wrapText="1"/>
    </xf>
    <xf numFmtId="0" fontId="110" fillId="8" borderId="54" xfId="1" applyFont="1" applyFill="1" applyBorder="1" applyAlignment="1" applyProtection="1">
      <alignment horizontal="center" wrapText="1"/>
    </xf>
    <xf numFmtId="0" fontId="110" fillId="0" borderId="42" xfId="1" applyFont="1" applyFill="1" applyBorder="1" applyAlignment="1" applyProtection="1">
      <alignment horizontal="center" wrapText="1"/>
    </xf>
    <xf numFmtId="0" fontId="111" fillId="0" borderId="42" xfId="1" applyFont="1" applyFill="1" applyBorder="1" applyAlignment="1" applyProtection="1">
      <alignment horizontal="center" wrapText="1"/>
    </xf>
    <xf numFmtId="0" fontId="111" fillId="0" borderId="43" xfId="1" applyFont="1" applyFill="1" applyBorder="1" applyAlignment="1" applyProtection="1">
      <alignment horizontal="center" wrapText="1"/>
    </xf>
    <xf numFmtId="0" fontId="111" fillId="13" borderId="42" xfId="1" applyFont="1" applyFill="1" applyBorder="1" applyAlignment="1" applyProtection="1">
      <alignment horizontal="center" wrapText="1"/>
    </xf>
    <xf numFmtId="0" fontId="108" fillId="0" borderId="43" xfId="1" applyFont="1" applyFill="1" applyBorder="1" applyAlignment="1" applyProtection="1">
      <alignment horizontal="center" wrapText="1"/>
    </xf>
    <xf numFmtId="0" fontId="108" fillId="0" borderId="55" xfId="1" applyFont="1" applyFill="1" applyBorder="1" applyAlignment="1" applyProtection="1">
      <alignment horizontal="left" wrapText="1" shrinkToFit="1"/>
    </xf>
    <xf numFmtId="0" fontId="10" fillId="0" borderId="52" xfId="0" applyFont="1" applyFill="1" applyBorder="1" applyAlignment="1">
      <alignment horizontal="center" vertical="center"/>
    </xf>
    <xf numFmtId="0" fontId="0" fillId="0" borderId="0" xfId="0" applyFill="1"/>
    <xf numFmtId="0" fontId="109" fillId="13" borderId="42" xfId="1" applyNumberFormat="1" applyFont="1" applyFill="1" applyBorder="1" applyAlignment="1" applyProtection="1">
      <alignment horizontal="center" wrapText="1"/>
    </xf>
    <xf numFmtId="0" fontId="109" fillId="13" borderId="42" xfId="1" applyNumberFormat="1" applyFont="1" applyFill="1" applyBorder="1" applyAlignment="1" applyProtection="1">
      <alignment horizontal="center" vertical="center" wrapText="1"/>
    </xf>
    <xf numFmtId="0" fontId="108" fillId="13" borderId="53" xfId="1" applyFont="1" applyFill="1" applyBorder="1" applyAlignment="1" applyProtection="1">
      <alignment horizontal="left" wrapText="1"/>
    </xf>
    <xf numFmtId="0" fontId="109" fillId="13" borderId="42" xfId="1" applyFont="1" applyFill="1" applyBorder="1" applyAlignment="1" applyProtection="1">
      <alignment horizontal="center" wrapText="1"/>
    </xf>
    <xf numFmtId="0" fontId="109" fillId="13" borderId="43" xfId="1" applyFont="1" applyFill="1" applyBorder="1" applyAlignment="1" applyProtection="1">
      <alignment horizontal="center" wrapText="1"/>
    </xf>
    <xf numFmtId="0" fontId="108" fillId="0" borderId="32" xfId="1" applyFont="1" applyFill="1" applyBorder="1" applyAlignment="1" applyProtection="1">
      <alignment horizontal="center" vertical="center" wrapText="1"/>
    </xf>
    <xf numFmtId="0" fontId="108" fillId="13" borderId="55" xfId="1" applyFont="1" applyFill="1" applyBorder="1" applyAlignment="1" applyProtection="1">
      <alignment horizontal="center" vertical="center" wrapText="1"/>
    </xf>
    <xf numFmtId="0" fontId="59" fillId="13" borderId="32" xfId="1" applyFont="1" applyFill="1" applyBorder="1" applyAlignment="1" applyProtection="1">
      <alignment horizontal="center" vertical="center" wrapText="1"/>
    </xf>
    <xf numFmtId="0" fontId="10" fillId="0" borderId="9" xfId="0" applyFont="1" applyFill="1" applyBorder="1" applyAlignment="1">
      <alignment horizontal="center" vertical="center"/>
    </xf>
    <xf numFmtId="0" fontId="110" fillId="0" borderId="32" xfId="1" applyFont="1" applyFill="1" applyBorder="1" applyAlignment="1" applyProtection="1">
      <alignment horizontal="center" wrapText="1"/>
    </xf>
    <xf numFmtId="0" fontId="108" fillId="8" borderId="32" xfId="1" applyFont="1" applyFill="1" applyBorder="1" applyAlignment="1" applyProtection="1">
      <alignment horizontal="center" vertical="center" wrapText="1"/>
    </xf>
    <xf numFmtId="0" fontId="108" fillId="8" borderId="32" xfId="1" applyFont="1" applyFill="1" applyBorder="1" applyAlignment="1" applyProtection="1">
      <alignment horizontal="left" wrapText="1"/>
    </xf>
    <xf numFmtId="0" fontId="55" fillId="0" borderId="44" xfId="0" applyNumberFormat="1" applyFont="1" applyFill="1" applyBorder="1" applyAlignment="1">
      <alignment horizontal="left" vertical="center" wrapText="1"/>
    </xf>
    <xf numFmtId="0" fontId="108" fillId="13" borderId="32" xfId="1" applyNumberFormat="1" applyFont="1" applyFill="1" applyBorder="1" applyAlignment="1" applyProtection="1">
      <alignment horizontal="left" wrapText="1"/>
    </xf>
    <xf numFmtId="0" fontId="108" fillId="8" borderId="63" xfId="1" applyFont="1" applyFill="1" applyBorder="1" applyAlignment="1" applyProtection="1">
      <alignment horizontal="left" wrapText="1"/>
    </xf>
    <xf numFmtId="0" fontId="108" fillId="0" borderId="63" xfId="1" applyFont="1" applyFill="1" applyBorder="1" applyAlignment="1" applyProtection="1">
      <alignment horizontal="center" wrapText="1"/>
    </xf>
    <xf numFmtId="0" fontId="108" fillId="0" borderId="55" xfId="1" applyFont="1" applyFill="1" applyBorder="1" applyAlignment="1" applyProtection="1">
      <alignment horizontal="center" wrapText="1"/>
    </xf>
    <xf numFmtId="0" fontId="108" fillId="13" borderId="28" xfId="1" applyFont="1" applyFill="1" applyBorder="1" applyAlignment="1" applyProtection="1">
      <alignment horizontal="center" vertical="center" wrapText="1"/>
    </xf>
    <xf numFmtId="0" fontId="108" fillId="0" borderId="32" xfId="1" applyFont="1" applyFill="1" applyBorder="1" applyAlignment="1" applyProtection="1">
      <alignment horizontal="left" wrapText="1"/>
    </xf>
    <xf numFmtId="0" fontId="109" fillId="8" borderId="42" xfId="1" applyNumberFormat="1" applyFont="1" applyFill="1" applyBorder="1" applyAlignment="1" applyProtection="1">
      <alignment horizontal="center" wrapText="1"/>
    </xf>
    <xf numFmtId="0" fontId="109" fillId="8" borderId="46" xfId="1" applyNumberFormat="1" applyFont="1" applyFill="1" applyBorder="1" applyAlignment="1" applyProtection="1">
      <alignment horizontal="center" wrapText="1"/>
    </xf>
    <xf numFmtId="0" fontId="10" fillId="0" borderId="44" xfId="0" applyFont="1" applyFill="1" applyBorder="1" applyAlignment="1">
      <alignment horizontal="center"/>
    </xf>
    <xf numFmtId="0" fontId="54" fillId="0" borderId="33" xfId="0" applyFont="1" applyFill="1" applyBorder="1" applyAlignment="1">
      <alignment horizontal="center"/>
    </xf>
    <xf numFmtId="0" fontId="109" fillId="0" borderId="21" xfId="1" applyNumberFormat="1" applyFont="1" applyFill="1" applyBorder="1" applyAlignment="1" applyProtection="1">
      <alignment horizontal="center" wrapText="1"/>
    </xf>
    <xf numFmtId="0" fontId="66" fillId="13" borderId="30" xfId="0" applyFont="1" applyFill="1" applyBorder="1" applyAlignment="1">
      <alignment horizontal="center" vertical="center"/>
    </xf>
    <xf numFmtId="0" fontId="55" fillId="8" borderId="10" xfId="0" applyNumberFormat="1" applyFont="1" applyFill="1" applyBorder="1" applyAlignment="1" applyProtection="1">
      <alignment horizontal="left" vertical="center" wrapText="1"/>
      <protection locked="0"/>
    </xf>
    <xf numFmtId="0" fontId="108" fillId="8" borderId="42" xfId="1" applyFont="1" applyFill="1" applyBorder="1" applyAlignment="1" applyProtection="1">
      <alignment horizontal="center" wrapText="1"/>
    </xf>
    <xf numFmtId="0" fontId="108" fillId="8" borderId="55" xfId="1" applyFont="1" applyFill="1" applyBorder="1" applyAlignment="1" applyProtection="1">
      <alignment horizontal="center" vertical="center" wrapText="1"/>
    </xf>
    <xf numFmtId="0" fontId="10" fillId="14" borderId="47" xfId="0" applyFont="1" applyFill="1" applyBorder="1" applyAlignment="1">
      <alignment horizontal="center"/>
    </xf>
    <xf numFmtId="0" fontId="65" fillId="14" borderId="13" xfId="0" applyFont="1" applyFill="1" applyBorder="1" applyAlignment="1">
      <alignment horizontal="center" vertical="center"/>
    </xf>
    <xf numFmtId="0" fontId="42" fillId="14" borderId="31" xfId="0" applyNumberFormat="1" applyFont="1" applyFill="1" applyBorder="1" applyAlignment="1">
      <alignment vertical="center" wrapText="1"/>
    </xf>
    <xf numFmtId="165" fontId="14" fillId="14" borderId="9" xfId="0" applyNumberFormat="1" applyFont="1" applyFill="1" applyBorder="1" applyAlignment="1">
      <alignment horizontal="center" vertical="center" wrapText="1"/>
    </xf>
    <xf numFmtId="0" fontId="14" fillId="14" borderId="9" xfId="0" applyFont="1" applyFill="1" applyBorder="1" applyAlignment="1">
      <alignment horizontal="center" vertical="center" wrapText="1"/>
    </xf>
    <xf numFmtId="4" fontId="56" fillId="14" borderId="11" xfId="0" applyNumberFormat="1" applyFont="1" applyFill="1" applyBorder="1" applyAlignment="1">
      <alignment horizontal="center" vertical="center"/>
    </xf>
    <xf numFmtId="3" fontId="10" fillId="14" borderId="9" xfId="0" applyNumberFormat="1" applyFont="1" applyFill="1" applyBorder="1" applyAlignment="1">
      <alignment horizontal="center"/>
    </xf>
    <xf numFmtId="0" fontId="108" fillId="13" borderId="53" xfId="1" applyFont="1" applyFill="1" applyBorder="1" applyAlignment="1" applyProtection="1">
      <alignment horizontal="center" wrapText="1"/>
    </xf>
    <xf numFmtId="0" fontId="53" fillId="14" borderId="41" xfId="0" applyFont="1" applyFill="1" applyBorder="1" applyAlignment="1">
      <alignment horizontal="center" vertical="center"/>
    </xf>
    <xf numFmtId="0" fontId="58" fillId="14" borderId="13" xfId="0" applyFont="1" applyFill="1" applyBorder="1" applyAlignment="1">
      <alignment horizontal="center"/>
    </xf>
    <xf numFmtId="165" fontId="14" fillId="14" borderId="10" xfId="0" applyNumberFormat="1" applyFont="1" applyFill="1" applyBorder="1" applyAlignment="1">
      <alignment horizontal="center" vertical="center" wrapText="1"/>
    </xf>
    <xf numFmtId="0" fontId="14" fillId="14" borderId="30" xfId="0" applyFont="1" applyFill="1" applyBorder="1" applyAlignment="1">
      <alignment horizontal="center" vertical="center"/>
    </xf>
    <xf numFmtId="4" fontId="56" fillId="14" borderId="35" xfId="0" applyNumberFormat="1" applyFont="1" applyFill="1" applyBorder="1" applyAlignment="1">
      <alignment horizontal="center" vertical="center"/>
    </xf>
    <xf numFmtId="3" fontId="10" fillId="14" borderId="10" xfId="0" applyNumberFormat="1" applyFont="1" applyFill="1" applyBorder="1" applyAlignment="1">
      <alignment horizontal="center"/>
    </xf>
    <xf numFmtId="0" fontId="53" fillId="14" borderId="13" xfId="0" applyFont="1" applyFill="1" applyBorder="1" applyAlignment="1">
      <alignment horizontal="center" vertical="center"/>
    </xf>
    <xf numFmtId="0" fontId="58" fillId="14" borderId="57" xfId="0" applyFont="1" applyFill="1" applyBorder="1" applyAlignment="1">
      <alignment horizontal="center"/>
    </xf>
    <xf numFmtId="0" fontId="55" fillId="14" borderId="9" xfId="0" applyFont="1" applyFill="1" applyBorder="1" applyAlignment="1" applyProtection="1">
      <alignment vertical="center"/>
      <protection locked="0"/>
    </xf>
    <xf numFmtId="165" fontId="14" fillId="14" borderId="30" xfId="0" applyNumberFormat="1" applyFont="1" applyFill="1" applyBorder="1" applyAlignment="1">
      <alignment horizontal="center" vertical="center" wrapText="1"/>
    </xf>
    <xf numFmtId="0" fontId="73" fillId="14" borderId="9" xfId="0" applyFont="1" applyFill="1" applyBorder="1" applyAlignment="1">
      <alignment horizontal="center" vertical="center"/>
    </xf>
    <xf numFmtId="0" fontId="55" fillId="14" borderId="9" xfId="4" applyNumberFormat="1" applyFont="1" applyFill="1" applyBorder="1" applyAlignment="1" applyProtection="1">
      <alignment vertical="center"/>
      <protection locked="0"/>
    </xf>
    <xf numFmtId="0" fontId="110" fillId="0" borderId="43" xfId="1" applyFont="1" applyFill="1" applyBorder="1" applyAlignment="1" applyProtection="1">
      <alignment horizontal="center" wrapText="1"/>
    </xf>
    <xf numFmtId="0" fontId="110" fillId="8" borderId="43" xfId="1" applyFont="1" applyFill="1" applyBorder="1" applyAlignment="1" applyProtection="1">
      <alignment horizontal="center" wrapText="1"/>
    </xf>
    <xf numFmtId="0" fontId="110" fillId="0" borderId="42" xfId="1" applyFont="1" applyFill="1" applyBorder="1" applyAlignment="1" applyProtection="1">
      <alignment horizontal="center" vertical="center" wrapText="1"/>
    </xf>
    <xf numFmtId="0" fontId="113" fillId="0" borderId="24" xfId="1" applyFont="1" applyFill="1" applyBorder="1" applyAlignment="1" applyProtection="1">
      <alignment horizontal="center" wrapText="1"/>
    </xf>
    <xf numFmtId="0" fontId="110" fillId="0" borderId="63" xfId="1" applyFont="1" applyFill="1" applyBorder="1" applyAlignment="1" applyProtection="1">
      <alignment horizontal="center" wrapText="1"/>
    </xf>
    <xf numFmtId="49" fontId="67" fillId="7" borderId="39" xfId="0" applyNumberFormat="1" applyFont="1" applyFill="1" applyBorder="1" applyAlignment="1">
      <alignment horizontal="center"/>
    </xf>
    <xf numFmtId="0" fontId="108" fillId="13" borderId="9" xfId="1" applyFont="1" applyFill="1" applyBorder="1" applyAlignment="1" applyProtection="1">
      <alignment horizontal="center" wrapText="1"/>
    </xf>
    <xf numFmtId="0" fontId="108" fillId="8" borderId="42" xfId="1" applyFont="1" applyFill="1" applyBorder="1" applyAlignment="1" applyProtection="1">
      <alignment horizontal="center" vertical="center" wrapText="1"/>
    </xf>
    <xf numFmtId="0" fontId="108" fillId="0" borderId="9" xfId="1" applyFont="1" applyFill="1" applyBorder="1" applyAlignment="1" applyProtection="1">
      <alignment horizontal="center" wrapText="1"/>
    </xf>
    <xf numFmtId="0" fontId="60" fillId="8" borderId="49" xfId="0" applyFont="1" applyFill="1" applyBorder="1" applyAlignment="1">
      <alignment horizontal="center" vertical="center"/>
    </xf>
    <xf numFmtId="0" fontId="58" fillId="8" borderId="49" xfId="0" applyFont="1" applyFill="1" applyBorder="1" applyAlignment="1">
      <alignment horizontal="center"/>
    </xf>
    <xf numFmtId="0" fontId="55" fillId="8" borderId="39" xfId="0" applyFont="1" applyFill="1" applyBorder="1" applyAlignment="1" applyProtection="1">
      <alignment vertical="center"/>
      <protection locked="0"/>
    </xf>
    <xf numFmtId="0" fontId="108" fillId="8" borderId="4" xfId="1" applyFont="1" applyFill="1" applyBorder="1" applyAlignment="1" applyProtection="1">
      <alignment horizontal="center" wrapText="1"/>
    </xf>
    <xf numFmtId="0" fontId="60" fillId="13" borderId="33" xfId="0" applyFont="1" applyFill="1" applyBorder="1" applyAlignment="1">
      <alignment horizontal="center" vertical="center"/>
    </xf>
    <xf numFmtId="0" fontId="54" fillId="13" borderId="33" xfId="0" applyFont="1" applyFill="1" applyBorder="1" applyAlignment="1">
      <alignment horizontal="center"/>
    </xf>
    <xf numFmtId="0" fontId="109" fillId="13" borderId="21" xfId="1" applyNumberFormat="1" applyFont="1" applyFill="1" applyBorder="1" applyAlignment="1" applyProtection="1">
      <alignment horizontal="center" wrapText="1"/>
    </xf>
    <xf numFmtId="0" fontId="110" fillId="0" borderId="46" xfId="1" applyFont="1" applyFill="1" applyBorder="1" applyAlignment="1" applyProtection="1">
      <alignment horizontal="center" vertical="center" wrapText="1"/>
    </xf>
    <xf numFmtId="0" fontId="110" fillId="8" borderId="9" xfId="1" applyFont="1" applyFill="1" applyBorder="1" applyAlignment="1" applyProtection="1">
      <alignment horizontal="center" vertical="center" wrapText="1"/>
    </xf>
    <xf numFmtId="0" fontId="110" fillId="0" borderId="9" xfId="1" applyFont="1" applyFill="1" applyBorder="1" applyAlignment="1" applyProtection="1">
      <alignment horizontal="center" wrapText="1"/>
    </xf>
    <xf numFmtId="0" fontId="110" fillId="0" borderId="42" xfId="1" applyNumberFormat="1" applyFont="1" applyFill="1" applyBorder="1" applyAlignment="1" applyProtection="1">
      <alignment horizontal="center" wrapText="1"/>
    </xf>
    <xf numFmtId="49" fontId="71" fillId="9" borderId="4" xfId="1" applyNumberFormat="1" applyFont="1" applyFill="1" applyBorder="1" applyAlignment="1" applyProtection="1">
      <alignment horizontal="center" wrapText="1"/>
    </xf>
    <xf numFmtId="0" fontId="108" fillId="8" borderId="32" xfId="1" applyFont="1" applyFill="1" applyBorder="1" applyAlignment="1" applyProtection="1">
      <alignment horizontal="center" wrapText="1"/>
    </xf>
    <xf numFmtId="0" fontId="108" fillId="0" borderId="46" xfId="1" applyFont="1" applyFill="1" applyBorder="1" applyAlignment="1" applyProtection="1">
      <alignment horizontal="center" wrapText="1"/>
    </xf>
    <xf numFmtId="0" fontId="110" fillId="8" borderId="42" xfId="1" applyFont="1" applyFill="1" applyBorder="1" applyAlignment="1" applyProtection="1">
      <alignment horizontal="center" vertical="center" wrapText="1"/>
    </xf>
    <xf numFmtId="0" fontId="110" fillId="8" borderId="46" xfId="1" applyFont="1" applyFill="1" applyBorder="1" applyAlignment="1" applyProtection="1">
      <alignment horizontal="center" vertical="center" wrapText="1"/>
    </xf>
    <xf numFmtId="0" fontId="108" fillId="13" borderId="28" xfId="1" applyFont="1" applyFill="1" applyBorder="1" applyAlignment="1" applyProtection="1">
      <alignment horizontal="center" wrapText="1"/>
    </xf>
    <xf numFmtId="0" fontId="109" fillId="13" borderId="32" xfId="1" applyNumberFormat="1" applyFont="1" applyFill="1" applyBorder="1" applyAlignment="1" applyProtection="1">
      <alignment horizontal="center" vertical="center" wrapText="1"/>
    </xf>
    <xf numFmtId="49" fontId="71" fillId="7" borderId="4" xfId="1" applyNumberFormat="1" applyFont="1" applyFill="1" applyBorder="1" applyAlignment="1" applyProtection="1">
      <alignment horizontal="center" wrapText="1"/>
    </xf>
    <xf numFmtId="0" fontId="109" fillId="0" borderId="44" xfId="1" applyFont="1" applyFill="1" applyBorder="1" applyAlignment="1" applyProtection="1">
      <alignment horizontal="center" wrapText="1"/>
    </xf>
    <xf numFmtId="0" fontId="108" fillId="8" borderId="55" xfId="1" applyFont="1" applyFill="1" applyBorder="1" applyAlignment="1" applyProtection="1">
      <alignment horizontal="center" wrapText="1" shrinkToFit="1"/>
    </xf>
    <xf numFmtId="0" fontId="108" fillId="13" borderId="55" xfId="1" applyFont="1" applyFill="1" applyBorder="1" applyAlignment="1" applyProtection="1">
      <alignment horizontal="center" wrapText="1"/>
    </xf>
    <xf numFmtId="0" fontId="108" fillId="13" borderId="36" xfId="1" applyFont="1" applyFill="1" applyBorder="1" applyAlignment="1" applyProtection="1">
      <alignment horizontal="center" vertical="center" wrapText="1"/>
    </xf>
    <xf numFmtId="0" fontId="108" fillId="0" borderId="53" xfId="1" applyFont="1" applyFill="1" applyBorder="1" applyAlignment="1" applyProtection="1">
      <alignment horizontal="center" wrapText="1"/>
    </xf>
    <xf numFmtId="0" fontId="108" fillId="8" borderId="44" xfId="1" applyFont="1" applyFill="1" applyBorder="1" applyAlignment="1" applyProtection="1">
      <alignment horizontal="center" wrapText="1"/>
    </xf>
    <xf numFmtId="0" fontId="108" fillId="8" borderId="53" xfId="1" applyFont="1" applyFill="1" applyBorder="1" applyAlignment="1" applyProtection="1">
      <alignment horizontal="left" vertical="center" wrapText="1"/>
    </xf>
    <xf numFmtId="0" fontId="112" fillId="0" borderId="0" xfId="0" applyFont="1" applyFill="1"/>
    <xf numFmtId="0" fontId="109" fillId="0" borderId="32" xfId="1" applyNumberFormat="1" applyFont="1" applyFill="1" applyBorder="1" applyAlignment="1" applyProtection="1">
      <alignment horizontal="center" wrapText="1"/>
    </xf>
    <xf numFmtId="0" fontId="109" fillId="13" borderId="53" xfId="1" applyNumberFormat="1" applyFont="1" applyFill="1" applyBorder="1" applyAlignment="1" applyProtection="1">
      <alignment horizontal="center" wrapText="1"/>
    </xf>
    <xf numFmtId="0" fontId="54" fillId="0" borderId="44" xfId="0" applyFont="1" applyFill="1" applyBorder="1" applyAlignment="1">
      <alignment horizontal="center"/>
    </xf>
    <xf numFmtId="0" fontId="108" fillId="13" borderId="32" xfId="1" applyFont="1" applyFill="1" applyBorder="1" applyAlignment="1" applyProtection="1">
      <alignment horizontal="left" wrapText="1"/>
    </xf>
    <xf numFmtId="0" fontId="108" fillId="0" borderId="46" xfId="1" applyFont="1" applyFill="1" applyBorder="1" applyAlignment="1" applyProtection="1">
      <alignment horizontal="left" wrapText="1" shrinkToFit="1"/>
    </xf>
    <xf numFmtId="0" fontId="108" fillId="8" borderId="28" xfId="1" applyFont="1" applyFill="1" applyBorder="1" applyAlignment="1" applyProtection="1">
      <alignment horizontal="center" wrapText="1" shrinkToFit="1"/>
    </xf>
    <xf numFmtId="0" fontId="108" fillId="8" borderId="36" xfId="1" applyFont="1" applyFill="1" applyBorder="1" applyAlignment="1" applyProtection="1">
      <alignment horizontal="center" wrapText="1" shrinkToFit="1"/>
    </xf>
    <xf numFmtId="0" fontId="108" fillId="8" borderId="9" xfId="1" applyFont="1" applyFill="1" applyBorder="1" applyAlignment="1" applyProtection="1">
      <alignment horizontal="left" wrapText="1" shrinkToFit="1"/>
    </xf>
    <xf numFmtId="49" fontId="59" fillId="7" borderId="63" xfId="1" applyNumberFormat="1" applyFont="1" applyFill="1" applyBorder="1" applyAlignment="1" applyProtection="1">
      <alignment horizontal="center" vertical="center" wrapText="1"/>
    </xf>
    <xf numFmtId="0" fontId="108" fillId="8" borderId="27" xfId="1" applyFont="1" applyFill="1" applyBorder="1" applyAlignment="1" applyProtection="1">
      <alignment horizontal="left" wrapText="1" shrinkToFit="1"/>
    </xf>
    <xf numFmtId="0" fontId="108" fillId="8" borderId="65" xfId="1" applyFont="1" applyFill="1" applyBorder="1" applyAlignment="1" applyProtection="1">
      <alignment horizontal="left" wrapText="1"/>
    </xf>
    <xf numFmtId="0" fontId="108" fillId="8" borderId="44" xfId="1" applyFont="1" applyFill="1" applyBorder="1" applyAlignment="1" applyProtection="1">
      <alignment horizontal="left" wrapText="1" shrinkToFit="1"/>
    </xf>
    <xf numFmtId="0" fontId="57" fillId="0" borderId="53" xfId="1" applyFont="1" applyFill="1" applyBorder="1" applyAlignment="1" applyProtection="1">
      <alignment horizontal="center" wrapText="1"/>
    </xf>
    <xf numFmtId="0" fontId="51" fillId="12" borderId="62" xfId="0" applyFont="1" applyFill="1" applyBorder="1" applyAlignment="1">
      <alignment horizontal="center" vertical="center" wrapText="1"/>
    </xf>
    <xf numFmtId="0" fontId="51" fillId="12" borderId="53" xfId="0" applyFont="1" applyFill="1" applyBorder="1" applyAlignment="1">
      <alignment horizontal="center" vertical="center" wrapText="1"/>
    </xf>
    <xf numFmtId="0" fontId="98" fillId="0" borderId="22" xfId="0" applyFont="1" applyBorder="1" applyAlignment="1">
      <alignment horizontal="center"/>
    </xf>
    <xf numFmtId="0" fontId="98" fillId="0" borderId="23" xfId="0" applyFont="1" applyBorder="1" applyAlignment="1">
      <alignment horizontal="center"/>
    </xf>
    <xf numFmtId="0" fontId="98" fillId="0" borderId="24" xfId="0" applyFont="1" applyBorder="1" applyAlignment="1">
      <alignment horizontal="center"/>
    </xf>
    <xf numFmtId="165" fontId="21" fillId="0" borderId="22" xfId="0" applyNumberFormat="1" applyFont="1" applyFill="1" applyBorder="1" applyAlignment="1">
      <alignment horizontal="center" vertical="center" wrapText="1"/>
    </xf>
    <xf numFmtId="165" fontId="21" fillId="0" borderId="23" xfId="0" applyNumberFormat="1" applyFont="1" applyFill="1" applyBorder="1" applyAlignment="1">
      <alignment horizontal="center" vertical="center" wrapText="1"/>
    </xf>
    <xf numFmtId="165" fontId="21" fillId="0" borderId="24" xfId="0" applyNumberFormat="1" applyFont="1" applyFill="1" applyBorder="1" applyAlignment="1">
      <alignment horizontal="center" vertical="center" wrapText="1"/>
    </xf>
    <xf numFmtId="2" fontId="13" fillId="13" borderId="22"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2" fontId="13" fillId="13" borderId="24" xfId="0" applyNumberFormat="1" applyFont="1" applyFill="1" applyBorder="1" applyAlignment="1">
      <alignment horizontal="center" vertical="center" wrapText="1"/>
    </xf>
    <xf numFmtId="4" fontId="13" fillId="13" borderId="22"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4" fontId="13" fillId="13" borderId="2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25" fillId="0" borderId="13"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xf numFmtId="0" fontId="25" fillId="0" borderId="11" xfId="3" applyFont="1" applyBorder="1" applyAlignment="1" applyProtection="1">
      <alignment horizontal="left" vertical="center"/>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 fillId="0" borderId="0" xfId="0" applyFont="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165" fontId="107" fillId="0" borderId="19" xfId="0" applyNumberFormat="1" applyFont="1" applyFill="1" applyBorder="1" applyAlignment="1">
      <alignment horizontal="center" vertical="center"/>
    </xf>
    <xf numFmtId="165" fontId="107" fillId="0" borderId="33" xfId="0" applyNumberFormat="1" applyFont="1" applyFill="1" applyBorder="1" applyAlignment="1">
      <alignment horizontal="center" vertical="center"/>
    </xf>
    <xf numFmtId="165" fontId="44" fillId="0" borderId="34" xfId="0" applyNumberFormat="1" applyFont="1" applyFill="1" applyBorder="1" applyAlignment="1">
      <alignment horizontal="center" vertical="center"/>
    </xf>
    <xf numFmtId="165" fontId="44" fillId="0" borderId="33" xfId="0" applyNumberFormat="1" applyFont="1" applyFill="1" applyBorder="1" applyAlignment="1">
      <alignment horizontal="center" vertical="center"/>
    </xf>
    <xf numFmtId="165" fontId="45" fillId="0" borderId="34" xfId="0" applyNumberFormat="1" applyFont="1" applyFill="1" applyBorder="1" applyAlignment="1">
      <alignment horizontal="center" vertical="center"/>
    </xf>
    <xf numFmtId="165"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0" fontId="91" fillId="11" borderId="60" xfId="0" applyFont="1" applyFill="1" applyBorder="1" applyAlignment="1">
      <alignment horizontal="center" vertical="center"/>
    </xf>
    <xf numFmtId="0" fontId="91" fillId="11" borderId="23" xfId="0" applyFont="1" applyFill="1" applyBorder="1" applyAlignment="1">
      <alignment horizontal="center" vertical="center"/>
    </xf>
    <xf numFmtId="0" fontId="94" fillId="12" borderId="61" xfId="0" applyFont="1" applyFill="1" applyBorder="1" applyAlignment="1">
      <alignment horizontal="center" vertical="center" wrapText="1"/>
    </xf>
    <xf numFmtId="0" fontId="94"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0" fontId="97" fillId="10" borderId="22" xfId="0" applyFont="1" applyFill="1" applyBorder="1" applyAlignment="1">
      <alignment horizontal="center" wrapText="1"/>
    </xf>
    <xf numFmtId="0" fontId="97" fillId="10" borderId="23" xfId="0" applyFont="1" applyFill="1" applyBorder="1" applyAlignment="1">
      <alignment horizontal="center" wrapText="1"/>
    </xf>
    <xf numFmtId="2" fontId="13" fillId="0" borderId="22"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0" fontId="15" fillId="0" borderId="5" xfId="0" applyFont="1" applyBorder="1"/>
    <xf numFmtId="0" fontId="109" fillId="0" borderId="53" xfId="1" applyNumberFormat="1" applyFont="1" applyFill="1" applyBorder="1" applyAlignment="1" applyProtection="1">
      <alignment horizontal="center" wrapText="1"/>
    </xf>
    <xf numFmtId="0" fontId="109" fillId="0" borderId="28" xfId="1" applyNumberFormat="1" applyFont="1" applyFill="1" applyBorder="1" applyAlignment="1" applyProtection="1">
      <alignment horizontal="center" wrapText="1"/>
    </xf>
    <xf numFmtId="0" fontId="110" fillId="8" borderId="32" xfId="1" applyFont="1" applyFill="1" applyBorder="1" applyAlignment="1" applyProtection="1">
      <alignment horizontal="center" vertical="center" wrapText="1"/>
    </xf>
    <xf numFmtId="4" fontId="114" fillId="0" borderId="11" xfId="0" applyNumberFormat="1" applyFont="1" applyFill="1" applyBorder="1" applyAlignment="1">
      <alignment horizontal="center" vertical="center"/>
    </xf>
    <xf numFmtId="0" fontId="10" fillId="13" borderId="12" xfId="0" applyFont="1" applyFill="1" applyBorder="1" applyAlignment="1">
      <alignment horizontal="center" vertical="center"/>
    </xf>
    <xf numFmtId="0" fontId="109" fillId="8" borderId="53" xfId="1" applyNumberFormat="1" applyFont="1" applyFill="1" applyBorder="1" applyAlignment="1" applyProtection="1">
      <alignment horizontal="center" wrapText="1"/>
    </xf>
    <xf numFmtId="0" fontId="109" fillId="13" borderId="28" xfId="1" applyNumberFormat="1" applyFont="1" applyFill="1" applyBorder="1" applyAlignment="1" applyProtection="1">
      <alignment horizontal="center" wrapText="1"/>
    </xf>
    <xf numFmtId="0" fontId="108" fillId="13" borderId="4" xfId="1" applyFont="1" applyFill="1" applyBorder="1" applyAlignment="1" applyProtection="1">
      <alignment horizontal="center" wrapText="1"/>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EBFCFF"/>
      <color rgb="FF99FFCC"/>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N1364"/>
  <sheetViews>
    <sheetView tabSelected="1" zoomScale="98" zoomScaleNormal="98" workbookViewId="0">
      <selection activeCell="B1" sqref="B1:K1"/>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5.140625" style="1" customWidth="1"/>
    <col min="13" max="13" width="16.5703125" style="12" customWidth="1"/>
    <col min="24" max="24" width="9.42578125" customWidth="1"/>
  </cols>
  <sheetData>
    <row r="1" spans="1:13" ht="18.75" x14ac:dyDescent="0.3">
      <c r="A1" s="7"/>
      <c r="B1" s="770" t="s">
        <v>1</v>
      </c>
      <c r="C1" s="771"/>
      <c r="D1" s="771"/>
      <c r="E1" s="771"/>
      <c r="F1" s="771"/>
      <c r="G1" s="771"/>
      <c r="H1" s="771"/>
      <c r="I1" s="771"/>
      <c r="J1" s="771"/>
      <c r="K1" s="772"/>
      <c r="L1" s="13"/>
      <c r="M1"/>
    </row>
    <row r="2" spans="1:13" ht="18.75" x14ac:dyDescent="0.3">
      <c r="A2" s="14"/>
      <c r="B2" s="773" t="s">
        <v>2</v>
      </c>
      <c r="C2" s="774"/>
      <c r="D2" s="774"/>
      <c r="E2" s="774"/>
      <c r="F2" s="774"/>
      <c r="G2" s="774"/>
      <c r="H2" s="774"/>
      <c r="I2" s="774"/>
      <c r="J2" s="774"/>
      <c r="K2" s="775"/>
      <c r="L2" s="13"/>
      <c r="M2"/>
    </row>
    <row r="3" spans="1:13" ht="15.75" x14ac:dyDescent="0.25">
      <c r="A3" s="8"/>
      <c r="B3" s="776" t="s">
        <v>0</v>
      </c>
      <c r="C3" s="777"/>
      <c r="D3" s="777"/>
      <c r="E3" s="777"/>
      <c r="F3" s="777"/>
      <c r="G3" s="777"/>
      <c r="H3" s="777"/>
      <c r="I3" s="777"/>
      <c r="J3" s="777"/>
      <c r="K3" s="778"/>
      <c r="L3" s="13"/>
      <c r="M3"/>
    </row>
    <row r="4" spans="1:13" ht="15" customHeight="1" x14ac:dyDescent="0.25">
      <c r="A4" s="9"/>
      <c r="B4" s="779" t="s">
        <v>5</v>
      </c>
      <c r="C4" s="780"/>
      <c r="D4" s="780"/>
      <c r="E4" s="780"/>
      <c r="F4" s="780"/>
      <c r="G4" s="780"/>
      <c r="H4" s="780"/>
      <c r="I4" s="780"/>
      <c r="J4" s="780"/>
      <c r="K4" s="781"/>
      <c r="L4" s="13"/>
      <c r="M4"/>
    </row>
    <row r="5" spans="1:13" x14ac:dyDescent="0.2">
      <c r="A5" s="10"/>
      <c r="B5" s="782" t="s">
        <v>3</v>
      </c>
      <c r="C5" s="783"/>
      <c r="D5" s="783"/>
      <c r="E5" s="783"/>
      <c r="F5" s="783"/>
      <c r="G5" s="783"/>
      <c r="H5" s="783"/>
      <c r="I5" s="783"/>
      <c r="J5" s="783"/>
      <c r="K5" s="784"/>
      <c r="L5" s="13"/>
      <c r="M5"/>
    </row>
    <row r="6" spans="1:13" x14ac:dyDescent="0.2">
      <c r="A6" s="10"/>
      <c r="B6" s="782" t="s">
        <v>4</v>
      </c>
      <c r="C6" s="783"/>
      <c r="D6" s="783"/>
      <c r="E6" s="783"/>
      <c r="F6" s="783"/>
      <c r="G6" s="783"/>
      <c r="H6" s="783"/>
      <c r="I6" s="783"/>
      <c r="J6" s="783"/>
      <c r="K6" s="784"/>
      <c r="L6" s="13"/>
      <c r="M6"/>
    </row>
    <row r="7" spans="1:13" ht="19.5" outlineLevel="1" x14ac:dyDescent="0.35">
      <c r="A7" s="11"/>
      <c r="B7" s="785" t="s">
        <v>590</v>
      </c>
      <c r="C7" s="786"/>
      <c r="D7" s="786"/>
      <c r="E7" s="786"/>
      <c r="F7" s="786"/>
      <c r="G7" s="786"/>
      <c r="H7" s="786"/>
      <c r="I7" s="786"/>
      <c r="J7" s="786"/>
      <c r="K7" s="787"/>
      <c r="L7" s="12"/>
      <c r="M7"/>
    </row>
    <row r="8" spans="1:13" ht="20.25" outlineLevel="1" thickBot="1" x14ac:dyDescent="0.4">
      <c r="A8" s="8"/>
      <c r="B8" s="788" t="s">
        <v>378</v>
      </c>
      <c r="C8" s="789"/>
      <c r="D8" s="789"/>
      <c r="E8" s="789"/>
      <c r="F8" s="789"/>
      <c r="G8" s="789"/>
      <c r="H8" s="789"/>
      <c r="I8" s="789"/>
      <c r="J8" s="789"/>
      <c r="K8" s="790"/>
      <c r="L8" s="12"/>
      <c r="M8"/>
    </row>
    <row r="9" spans="1:13" ht="13.5" x14ac:dyDescent="0.25">
      <c r="A9" s="791"/>
      <c r="B9" s="791"/>
      <c r="C9" s="791"/>
      <c r="D9" s="791"/>
      <c r="E9" s="791"/>
      <c r="F9" s="791"/>
      <c r="G9" s="791"/>
      <c r="H9" s="791"/>
      <c r="I9" s="791"/>
      <c r="J9" s="791"/>
      <c r="K9" s="1"/>
      <c r="L9" s="12"/>
      <c r="M9"/>
    </row>
    <row r="10" spans="1:13" ht="15.75" x14ac:dyDescent="0.25">
      <c r="A10" s="794" t="s">
        <v>594</v>
      </c>
      <c r="B10" s="794"/>
      <c r="C10" s="794"/>
      <c r="D10" s="794"/>
      <c r="E10" s="794"/>
      <c r="F10" s="794"/>
      <c r="G10" s="794"/>
      <c r="H10" s="794"/>
      <c r="I10" s="794"/>
      <c r="J10" s="794"/>
      <c r="K10" s="1"/>
      <c r="L10" s="12"/>
      <c r="M10"/>
    </row>
    <row r="11" spans="1:13" ht="15.75" x14ac:dyDescent="0.25">
      <c r="A11" s="432"/>
      <c r="B11" s="20" t="s">
        <v>6</v>
      </c>
      <c r="C11" s="432"/>
      <c r="D11" s="432"/>
      <c r="E11" s="432"/>
      <c r="F11" s="432"/>
      <c r="G11" s="432"/>
      <c r="H11" s="432"/>
      <c r="I11" s="432"/>
      <c r="J11" s="432"/>
      <c r="K11" s="1"/>
      <c r="L11" s="12"/>
      <c r="M11"/>
    </row>
    <row r="12" spans="1:13" ht="36" customHeight="1" x14ac:dyDescent="0.2">
      <c r="A12" s="21"/>
      <c r="B12" s="22" t="s">
        <v>7</v>
      </c>
      <c r="C12" s="23" t="s">
        <v>8</v>
      </c>
      <c r="D12" s="24" t="s">
        <v>9</v>
      </c>
      <c r="E12" s="795"/>
      <c r="F12" s="796"/>
      <c r="G12" s="797"/>
      <c r="H12" s="25"/>
      <c r="I12" s="25"/>
      <c r="J12" s="25"/>
      <c r="K12" s="25"/>
      <c r="L12" s="25"/>
      <c r="M12"/>
    </row>
    <row r="13" spans="1:13" ht="15.75" x14ac:dyDescent="0.2">
      <c r="A13" s="26"/>
      <c r="B13" s="27"/>
      <c r="C13" s="28"/>
      <c r="D13" s="29"/>
      <c r="E13" s="798"/>
      <c r="F13" s="799"/>
      <c r="G13" s="800"/>
      <c r="H13" s="30"/>
      <c r="I13" s="30"/>
      <c r="J13" s="30"/>
      <c r="K13" s="30"/>
      <c r="L13" s="30"/>
      <c r="M13"/>
    </row>
    <row r="14" spans="1:13" ht="15.75" x14ac:dyDescent="0.2">
      <c r="A14" s="32"/>
      <c r="B14" s="792" t="s">
        <v>10</v>
      </c>
      <c r="C14" s="793"/>
      <c r="D14" s="33"/>
      <c r="E14" s="34"/>
      <c r="F14" s="35"/>
      <c r="G14" s="801"/>
      <c r="H14" s="801"/>
      <c r="I14" s="801"/>
      <c r="J14" s="801"/>
      <c r="K14" s="30"/>
      <c r="L14" s="30"/>
      <c r="M14"/>
    </row>
    <row r="15" spans="1:13" ht="15.75" x14ac:dyDescent="0.2">
      <c r="A15" s="32"/>
      <c r="B15" s="802" t="s">
        <v>11</v>
      </c>
      <c r="C15" s="793"/>
      <c r="D15" s="36"/>
      <c r="E15" s="805"/>
      <c r="F15" s="806"/>
      <c r="G15" s="806"/>
      <c r="H15" s="806"/>
      <c r="I15" s="806"/>
      <c r="J15" s="806"/>
      <c r="K15" s="30"/>
      <c r="L15" s="30"/>
      <c r="M15"/>
    </row>
    <row r="16" spans="1:13" ht="22.5" customHeight="1" x14ac:dyDescent="0.2">
      <c r="A16" s="37"/>
      <c r="B16" s="803" t="s">
        <v>12</v>
      </c>
      <c r="C16" s="804"/>
      <c r="D16" s="38"/>
      <c r="E16" s="31"/>
      <c r="F16" s="30"/>
      <c r="G16" s="30"/>
      <c r="H16" s="30"/>
      <c r="I16" s="30"/>
      <c r="J16" s="30"/>
      <c r="K16" s="30"/>
      <c r="L16" s="30"/>
      <c r="M16"/>
    </row>
    <row r="17" spans="1:14" ht="19.5" thickBot="1" x14ac:dyDescent="0.25">
      <c r="A17" s="807" t="s">
        <v>13</v>
      </c>
      <c r="B17" s="807"/>
      <c r="C17" s="807"/>
      <c r="D17" s="807"/>
      <c r="E17" s="807"/>
      <c r="F17" s="807"/>
      <c r="G17" s="807"/>
      <c r="H17" s="807"/>
      <c r="I17" s="807"/>
      <c r="J17" s="807"/>
      <c r="K17" s="1"/>
      <c r="L17" s="39"/>
      <c r="M17"/>
    </row>
    <row r="18" spans="1:14" ht="23.25" x14ac:dyDescent="0.2">
      <c r="B18" s="808" t="s">
        <v>525</v>
      </c>
      <c r="C18" s="809"/>
      <c r="D18" s="809"/>
      <c r="E18" s="809"/>
      <c r="F18" s="809"/>
      <c r="G18" s="809"/>
      <c r="H18" s="809"/>
      <c r="I18" s="809"/>
      <c r="J18" s="809"/>
      <c r="K18" s="810"/>
      <c r="L18" s="40"/>
      <c r="M18"/>
    </row>
    <row r="19" spans="1:14" ht="15.75" customHeight="1" thickBot="1" x14ac:dyDescent="0.25">
      <c r="B19" s="811" t="s">
        <v>560</v>
      </c>
      <c r="C19" s="812"/>
      <c r="D19" s="812"/>
      <c r="E19" s="812"/>
      <c r="F19" s="812"/>
      <c r="G19" s="812"/>
      <c r="H19" s="812"/>
      <c r="I19" s="812"/>
      <c r="J19" s="812"/>
      <c r="K19" s="813"/>
      <c r="L19" s="40"/>
      <c r="M19"/>
    </row>
    <row r="20" spans="1:14" ht="24" thickBot="1" x14ac:dyDescent="0.25">
      <c r="B20" s="814" t="s">
        <v>14</v>
      </c>
      <c r="C20" s="815"/>
      <c r="D20" s="815"/>
      <c r="E20" s="815"/>
      <c r="F20" s="815"/>
      <c r="G20" s="815"/>
      <c r="H20" s="815"/>
      <c r="I20" s="815"/>
      <c r="J20" s="815"/>
      <c r="K20" s="816"/>
      <c r="L20" s="40"/>
      <c r="M20"/>
    </row>
    <row r="21" spans="1:14" ht="16.5" thickBot="1" x14ac:dyDescent="0.25">
      <c r="B21" s="817" t="s">
        <v>524</v>
      </c>
      <c r="C21" s="818"/>
      <c r="D21" s="818"/>
      <c r="E21" s="818"/>
      <c r="F21" s="818"/>
      <c r="G21" s="818"/>
      <c r="H21" s="818"/>
      <c r="I21" s="818"/>
      <c r="J21" s="818"/>
      <c r="K21" s="819"/>
      <c r="L21" s="41"/>
      <c r="M21"/>
    </row>
    <row r="22" spans="1:14" ht="21" customHeight="1" thickBot="1" x14ac:dyDescent="0.3">
      <c r="B22" s="832" t="s">
        <v>15</v>
      </c>
      <c r="C22" s="833"/>
      <c r="D22" s="834"/>
      <c r="E22" s="838"/>
      <c r="F22" s="839"/>
      <c r="G22" s="839"/>
      <c r="H22" s="839"/>
      <c r="I22" s="839"/>
      <c r="J22" s="839"/>
      <c r="K22" s="839"/>
      <c r="L22" s="839"/>
      <c r="M22"/>
    </row>
    <row r="23" spans="1:14" ht="22.5" customHeight="1" x14ac:dyDescent="0.2">
      <c r="B23" s="42"/>
      <c r="C23" s="43"/>
      <c r="D23" s="44"/>
      <c r="E23" s="835" t="s">
        <v>16</v>
      </c>
      <c r="F23" s="836"/>
      <c r="G23" s="837" t="s">
        <v>17</v>
      </c>
      <c r="H23" s="836"/>
      <c r="I23" s="837" t="s">
        <v>18</v>
      </c>
      <c r="J23" s="836"/>
      <c r="K23" s="444" t="s">
        <v>19</v>
      </c>
      <c r="L23" s="441" t="s">
        <v>20</v>
      </c>
      <c r="M23"/>
    </row>
    <row r="24" spans="1:14" ht="20.25" x14ac:dyDescent="0.2">
      <c r="B24" s="45"/>
      <c r="C24" s="46"/>
      <c r="D24" s="47"/>
      <c r="E24" s="820">
        <v>0.1</v>
      </c>
      <c r="F24" s="821"/>
      <c r="G24" s="822">
        <v>7.0000000000000007E-2</v>
      </c>
      <c r="H24" s="823"/>
      <c r="I24" s="824">
        <v>0.05</v>
      </c>
      <c r="J24" s="825"/>
      <c r="K24" s="443">
        <v>0</v>
      </c>
      <c r="L24" s="442" t="s">
        <v>21</v>
      </c>
      <c r="M24"/>
    </row>
    <row r="25" spans="1:14" ht="23.25" thickBot="1" x14ac:dyDescent="0.25">
      <c r="B25" s="45"/>
      <c r="C25" s="46"/>
      <c r="D25" s="47"/>
      <c r="E25" s="826">
        <f>IF(K25&lt;1500.5,0,SUM(E30:E472)+SUM(E473:E514)+SUM(E515:E522))</f>
        <v>0</v>
      </c>
      <c r="F25" s="827"/>
      <c r="G25" s="828">
        <f>IF(K25&lt;1000.5,0,SUM(F30:F472)+SUM(F473:F514)+SUM(F515:F522))</f>
        <v>0</v>
      </c>
      <c r="H25" s="829"/>
      <c r="I25" s="830">
        <f>IF(K25&lt;500.5,0,SUM(G30:G472)+SUM(G473:G514)+SUM(G515:G522))</f>
        <v>0</v>
      </c>
      <c r="J25" s="831"/>
      <c r="K25" s="459">
        <f>SUM(H30:H434)+SUM(H435:H522)</f>
        <v>0</v>
      </c>
      <c r="L25" s="48" t="s">
        <v>22</v>
      </c>
      <c r="M25"/>
    </row>
    <row r="26" spans="1:14" ht="16.5" thickBot="1" x14ac:dyDescent="0.25">
      <c r="A26" s="49"/>
      <c r="B26" s="50"/>
      <c r="C26" s="51"/>
      <c r="D26" s="52" t="s">
        <v>23</v>
      </c>
      <c r="E26" s="53"/>
      <c r="F26" s="53"/>
      <c r="G26" s="53"/>
      <c r="H26" s="53"/>
      <c r="I26" s="53"/>
      <c r="J26" s="54"/>
      <c r="K26" s="55"/>
      <c r="L26" s="56"/>
      <c r="M26"/>
    </row>
    <row r="27" spans="1:14" ht="18" customHeight="1" x14ac:dyDescent="0.2">
      <c r="A27" s="840" t="s">
        <v>24</v>
      </c>
      <c r="B27" s="57" t="s">
        <v>25</v>
      </c>
      <c r="C27" s="842" t="s">
        <v>26</v>
      </c>
      <c r="D27" s="844" t="s">
        <v>27</v>
      </c>
      <c r="E27" s="58">
        <v>-10</v>
      </c>
      <c r="F27" s="58">
        <v>-7</v>
      </c>
      <c r="G27" s="58">
        <v>-5</v>
      </c>
      <c r="H27" s="58">
        <v>0</v>
      </c>
      <c r="I27" s="59" t="s">
        <v>28</v>
      </c>
      <c r="J27" s="848" t="s">
        <v>29</v>
      </c>
      <c r="K27" s="844" t="s">
        <v>30</v>
      </c>
      <c r="L27" s="846" t="s">
        <v>31</v>
      </c>
      <c r="M27"/>
    </row>
    <row r="28" spans="1:14" ht="20.25" customHeight="1" thickBot="1" x14ac:dyDescent="0.25">
      <c r="A28" s="841"/>
      <c r="B28" s="57"/>
      <c r="C28" s="843"/>
      <c r="D28" s="845"/>
      <c r="E28" s="60" t="s">
        <v>32</v>
      </c>
      <c r="F28" s="60" t="s">
        <v>32</v>
      </c>
      <c r="G28" s="60" t="s">
        <v>32</v>
      </c>
      <c r="H28" s="60" t="s">
        <v>32</v>
      </c>
      <c r="I28" s="61" t="s">
        <v>33</v>
      </c>
      <c r="J28" s="849"/>
      <c r="K28" s="845"/>
      <c r="L28" s="847"/>
      <c r="M28"/>
    </row>
    <row r="29" spans="1:14" ht="16.5" thickBot="1" x14ac:dyDescent="0.25">
      <c r="A29" s="62"/>
      <c r="B29" s="63"/>
      <c r="C29" s="64"/>
      <c r="D29" s="65" t="s">
        <v>34</v>
      </c>
      <c r="E29" s="66"/>
      <c r="F29" s="66"/>
      <c r="G29" s="66"/>
      <c r="H29" s="66"/>
      <c r="I29" s="67"/>
      <c r="J29" s="68"/>
      <c r="K29" s="69"/>
      <c r="L29" s="70"/>
      <c r="M29"/>
    </row>
    <row r="30" spans="1:14" ht="15.75" hidden="1" x14ac:dyDescent="0.25">
      <c r="A30" s="71">
        <v>1</v>
      </c>
      <c r="B30" s="72" t="s">
        <v>35</v>
      </c>
      <c r="C30" s="73" t="s">
        <v>36</v>
      </c>
      <c r="D30" s="74" t="s">
        <v>37</v>
      </c>
      <c r="E30" s="76">
        <f>ROUND(J30*0.9,6)*K30</f>
        <v>0</v>
      </c>
      <c r="F30" s="76">
        <f>ROUND(J30*0.93,6)*K30</f>
        <v>0</v>
      </c>
      <c r="G30" s="76">
        <f>ROUND(J30*0.95,6)*K30</f>
        <v>0</v>
      </c>
      <c r="H30" s="76">
        <f t="shared" ref="H30:H166" si="0">J30*K30</f>
        <v>0</v>
      </c>
      <c r="I30" s="77" t="s">
        <v>38</v>
      </c>
      <c r="J30" s="78">
        <v>0.67</v>
      </c>
      <c r="K30" s="79"/>
      <c r="L30" s="644" t="s">
        <v>527</v>
      </c>
      <c r="M30" s="658"/>
      <c r="N30" s="658"/>
    </row>
    <row r="31" spans="1:14" ht="15.75" x14ac:dyDescent="0.25">
      <c r="A31" s="667">
        <v>1</v>
      </c>
      <c r="B31" s="72" t="s">
        <v>35</v>
      </c>
      <c r="C31" s="81" t="s">
        <v>36</v>
      </c>
      <c r="D31" s="82" t="s">
        <v>40</v>
      </c>
      <c r="E31" s="76">
        <f t="shared" ref="E31:E56" si="1">ROUND(J31*0.9,6)*K31</f>
        <v>0</v>
      </c>
      <c r="F31" s="76">
        <f t="shared" ref="F31:F76" si="2">ROUND(J31*0.93,6)*K31</f>
        <v>0</v>
      </c>
      <c r="G31" s="76">
        <f t="shared" ref="G31:G76" si="3">ROUND(J31*0.95,6)*K31</f>
        <v>0</v>
      </c>
      <c r="H31" s="75">
        <f t="shared" si="0"/>
        <v>0</v>
      </c>
      <c r="I31" s="85" t="s">
        <v>38</v>
      </c>
      <c r="J31" s="83">
        <v>0.67</v>
      </c>
      <c r="K31" s="84"/>
      <c r="L31" s="644" t="s">
        <v>397</v>
      </c>
      <c r="M31" s="658"/>
      <c r="N31" s="658"/>
    </row>
    <row r="32" spans="1:14" ht="30" hidden="1" customHeight="1" x14ac:dyDescent="0.25">
      <c r="A32" s="645">
        <f t="shared" ref="A32:A56" si="4">A31+1</f>
        <v>2</v>
      </c>
      <c r="B32" s="472" t="s">
        <v>35</v>
      </c>
      <c r="C32" s="466" t="s">
        <v>36</v>
      </c>
      <c r="D32" s="463" t="s">
        <v>41</v>
      </c>
      <c r="E32" s="467">
        <f t="shared" si="1"/>
        <v>0</v>
      </c>
      <c r="F32" s="467">
        <f t="shared" si="2"/>
        <v>0</v>
      </c>
      <c r="G32" s="467">
        <f t="shared" si="3"/>
        <v>0</v>
      </c>
      <c r="H32" s="473">
        <f t="shared" si="0"/>
        <v>0</v>
      </c>
      <c r="I32" s="474" t="s">
        <v>38</v>
      </c>
      <c r="J32" s="469">
        <v>0.67</v>
      </c>
      <c r="K32" s="470"/>
      <c r="L32" s="646" t="s">
        <v>549</v>
      </c>
      <c r="M32" s="658"/>
      <c r="N32" s="658"/>
    </row>
    <row r="33" spans="1:14" ht="15.75" x14ac:dyDescent="0.25">
      <c r="A33" s="71">
        <v>2</v>
      </c>
      <c r="B33" s="72" t="s">
        <v>35</v>
      </c>
      <c r="C33" s="73" t="s">
        <v>36</v>
      </c>
      <c r="D33" s="82" t="s">
        <v>42</v>
      </c>
      <c r="E33" s="76">
        <f t="shared" si="1"/>
        <v>0</v>
      </c>
      <c r="F33" s="76">
        <f t="shared" si="2"/>
        <v>0</v>
      </c>
      <c r="G33" s="76">
        <f t="shared" si="3"/>
        <v>0</v>
      </c>
      <c r="H33" s="75">
        <f t="shared" si="0"/>
        <v>0</v>
      </c>
      <c r="I33" s="85" t="s">
        <v>38</v>
      </c>
      <c r="J33" s="83">
        <v>0.92</v>
      </c>
      <c r="K33" s="84"/>
      <c r="L33" s="644"/>
      <c r="M33" s="658"/>
      <c r="N33" s="658"/>
    </row>
    <row r="34" spans="1:14" ht="15.75" x14ac:dyDescent="0.25">
      <c r="A34" s="71">
        <f t="shared" ref="A34:A36" si="5">A33+1</f>
        <v>3</v>
      </c>
      <c r="B34" s="72" t="s">
        <v>35</v>
      </c>
      <c r="C34" s="73"/>
      <c r="D34" s="82" t="s">
        <v>44</v>
      </c>
      <c r="E34" s="76">
        <f t="shared" si="1"/>
        <v>0</v>
      </c>
      <c r="F34" s="76">
        <f t="shared" si="2"/>
        <v>0</v>
      </c>
      <c r="G34" s="76">
        <f t="shared" si="3"/>
        <v>0</v>
      </c>
      <c r="H34" s="75">
        <f t="shared" si="0"/>
        <v>0</v>
      </c>
      <c r="I34" s="85" t="s">
        <v>38</v>
      </c>
      <c r="J34" s="78">
        <v>0.72</v>
      </c>
      <c r="K34" s="79"/>
      <c r="L34" s="644" t="s">
        <v>397</v>
      </c>
      <c r="M34" s="658"/>
      <c r="N34" s="658"/>
    </row>
    <row r="35" spans="1:14" ht="15.75" x14ac:dyDescent="0.25">
      <c r="A35" s="464">
        <f t="shared" si="5"/>
        <v>4</v>
      </c>
      <c r="B35" s="575" t="s">
        <v>35</v>
      </c>
      <c r="C35" s="604" t="s">
        <v>36</v>
      </c>
      <c r="D35" s="463" t="s">
        <v>45</v>
      </c>
      <c r="E35" s="467">
        <f t="shared" si="1"/>
        <v>0</v>
      </c>
      <c r="F35" s="467">
        <f t="shared" si="2"/>
        <v>0</v>
      </c>
      <c r="G35" s="467">
        <f t="shared" si="3"/>
        <v>0</v>
      </c>
      <c r="H35" s="473">
        <f t="shared" si="0"/>
        <v>0</v>
      </c>
      <c r="I35" s="474" t="s">
        <v>38</v>
      </c>
      <c r="J35" s="535">
        <v>0.67</v>
      </c>
      <c r="K35" s="488"/>
      <c r="L35" s="659" t="s">
        <v>586</v>
      </c>
      <c r="M35" s="658"/>
      <c r="N35" s="658"/>
    </row>
    <row r="36" spans="1:14" ht="16.5" thickBot="1" x14ac:dyDescent="0.3">
      <c r="A36" s="680">
        <f t="shared" si="5"/>
        <v>5</v>
      </c>
      <c r="B36" s="455" t="s">
        <v>35</v>
      </c>
      <c r="C36" s="681" t="s">
        <v>36</v>
      </c>
      <c r="D36" s="89" t="s">
        <v>46</v>
      </c>
      <c r="E36" s="90">
        <f t="shared" si="1"/>
        <v>0</v>
      </c>
      <c r="F36" s="90">
        <f t="shared" si="2"/>
        <v>0</v>
      </c>
      <c r="G36" s="90">
        <f t="shared" si="3"/>
        <v>0</v>
      </c>
      <c r="H36" s="90">
        <f t="shared" si="0"/>
        <v>0</v>
      </c>
      <c r="I36" s="91" t="s">
        <v>38</v>
      </c>
      <c r="J36" s="170">
        <v>0.92</v>
      </c>
      <c r="K36" s="171"/>
      <c r="L36" s="682"/>
      <c r="M36" s="658"/>
      <c r="N36" s="658"/>
    </row>
    <row r="37" spans="1:14" ht="15.75" x14ac:dyDescent="0.25">
      <c r="A37" s="94">
        <f t="shared" si="4"/>
        <v>6</v>
      </c>
      <c r="B37" s="95" t="s">
        <v>39</v>
      </c>
      <c r="C37" s="96"/>
      <c r="D37" s="97" t="s">
        <v>47</v>
      </c>
      <c r="E37" s="98">
        <f t="shared" si="1"/>
        <v>0</v>
      </c>
      <c r="F37" s="98">
        <f t="shared" si="2"/>
        <v>0</v>
      </c>
      <c r="G37" s="98">
        <f t="shared" si="3"/>
        <v>0</v>
      </c>
      <c r="H37" s="98">
        <f t="shared" si="0"/>
        <v>0</v>
      </c>
      <c r="I37" s="99" t="s">
        <v>38</v>
      </c>
      <c r="J37" s="105">
        <v>0.88</v>
      </c>
      <c r="K37" s="106"/>
      <c r="L37" s="678"/>
      <c r="M37" s="658"/>
      <c r="N37" s="658"/>
    </row>
    <row r="38" spans="1:14" ht="15.75" x14ac:dyDescent="0.25">
      <c r="A38" s="94">
        <f t="shared" si="4"/>
        <v>7</v>
      </c>
      <c r="B38" s="103" t="s">
        <v>39</v>
      </c>
      <c r="C38" s="96"/>
      <c r="D38" s="104" t="s">
        <v>48</v>
      </c>
      <c r="E38" s="151">
        <f t="shared" si="1"/>
        <v>0</v>
      </c>
      <c r="F38" s="151">
        <f t="shared" si="2"/>
        <v>0</v>
      </c>
      <c r="G38" s="151">
        <f t="shared" si="3"/>
        <v>0</v>
      </c>
      <c r="H38" s="98">
        <f t="shared" si="0"/>
        <v>0</v>
      </c>
      <c r="I38" s="99" t="s">
        <v>38</v>
      </c>
      <c r="J38" s="105">
        <v>0.6</v>
      </c>
      <c r="K38" s="106"/>
      <c r="L38" s="102"/>
      <c r="M38" s="658"/>
      <c r="N38" s="658"/>
    </row>
    <row r="39" spans="1:14" ht="15.75" hidden="1" x14ac:dyDescent="0.25">
      <c r="A39" s="94">
        <f t="shared" si="4"/>
        <v>8</v>
      </c>
      <c r="B39" s="605" t="s">
        <v>35</v>
      </c>
      <c r="C39" s="604"/>
      <c r="D39" s="510" t="s">
        <v>49</v>
      </c>
      <c r="E39" s="467">
        <f t="shared" si="1"/>
        <v>0</v>
      </c>
      <c r="F39" s="467">
        <f t="shared" si="2"/>
        <v>0</v>
      </c>
      <c r="G39" s="467">
        <f t="shared" si="3"/>
        <v>0</v>
      </c>
      <c r="H39" s="473">
        <f t="shared" si="0"/>
        <v>0</v>
      </c>
      <c r="I39" s="474" t="s">
        <v>38</v>
      </c>
      <c r="J39" s="535">
        <v>0.68</v>
      </c>
      <c r="K39" s="488"/>
      <c r="L39" s="646" t="s">
        <v>578</v>
      </c>
      <c r="M39" s="658"/>
      <c r="N39" s="658"/>
    </row>
    <row r="40" spans="1:14" ht="26.25" hidden="1" x14ac:dyDescent="0.25">
      <c r="A40" s="94">
        <f t="shared" si="4"/>
        <v>9</v>
      </c>
      <c r="B40" s="107" t="s">
        <v>35</v>
      </c>
      <c r="C40" s="96"/>
      <c r="D40" s="104" t="s">
        <v>380</v>
      </c>
      <c r="E40" s="151">
        <f t="shared" si="1"/>
        <v>0</v>
      </c>
      <c r="F40" s="151">
        <f t="shared" si="2"/>
        <v>0</v>
      </c>
      <c r="G40" s="151">
        <f t="shared" si="3"/>
        <v>0</v>
      </c>
      <c r="H40" s="98">
        <f t="shared" si="0"/>
        <v>0</v>
      </c>
      <c r="I40" s="99" t="s">
        <v>38</v>
      </c>
      <c r="J40" s="105">
        <v>0.67</v>
      </c>
      <c r="K40" s="106"/>
      <c r="L40" s="678" t="s">
        <v>581</v>
      </c>
      <c r="M40" s="658"/>
      <c r="N40" s="658"/>
    </row>
    <row r="41" spans="1:14" ht="16.5" thickBot="1" x14ac:dyDescent="0.3">
      <c r="A41" s="499">
        <v>8</v>
      </c>
      <c r="B41" s="720" t="s">
        <v>35</v>
      </c>
      <c r="C41" s="721" t="s">
        <v>36</v>
      </c>
      <c r="D41" s="513" t="s">
        <v>50</v>
      </c>
      <c r="E41" s="506">
        <f t="shared" si="1"/>
        <v>0</v>
      </c>
      <c r="F41" s="506">
        <f t="shared" si="2"/>
        <v>0</v>
      </c>
      <c r="G41" s="506">
        <f t="shared" si="3"/>
        <v>0</v>
      </c>
      <c r="H41" s="506">
        <f t="shared" si="0"/>
        <v>0</v>
      </c>
      <c r="I41" s="566" t="s">
        <v>38</v>
      </c>
      <c r="J41" s="584">
        <v>0.75</v>
      </c>
      <c r="K41" s="509"/>
      <c r="L41" s="722" t="s">
        <v>586</v>
      </c>
      <c r="M41" s="658"/>
      <c r="N41" s="658"/>
    </row>
    <row r="42" spans="1:14" ht="16.5" hidden="1" thickBot="1" x14ac:dyDescent="0.3">
      <c r="A42" s="94">
        <f t="shared" si="4"/>
        <v>9</v>
      </c>
      <c r="B42" s="716" t="s">
        <v>35</v>
      </c>
      <c r="C42" s="717" t="s">
        <v>36</v>
      </c>
      <c r="D42" s="718" t="s">
        <v>52</v>
      </c>
      <c r="E42" s="110">
        <f t="shared" si="1"/>
        <v>0</v>
      </c>
      <c r="F42" s="110">
        <f t="shared" si="2"/>
        <v>0</v>
      </c>
      <c r="G42" s="110">
        <f t="shared" si="3"/>
        <v>0</v>
      </c>
      <c r="H42" s="110">
        <f t="shared" si="0"/>
        <v>0</v>
      </c>
      <c r="I42" s="111" t="s">
        <v>38</v>
      </c>
      <c r="J42" s="112">
        <v>0.7</v>
      </c>
      <c r="K42" s="113"/>
      <c r="L42" s="719" t="s">
        <v>545</v>
      </c>
      <c r="M42" s="658"/>
      <c r="N42" s="658"/>
    </row>
    <row r="43" spans="1:14" ht="15.75" x14ac:dyDescent="0.25">
      <c r="A43" s="114">
        <v>9</v>
      </c>
      <c r="B43" s="115" t="s">
        <v>35</v>
      </c>
      <c r="C43" s="116" t="s">
        <v>36</v>
      </c>
      <c r="D43" s="117" t="s">
        <v>379</v>
      </c>
      <c r="E43" s="75">
        <f t="shared" si="1"/>
        <v>0</v>
      </c>
      <c r="F43" s="75">
        <f t="shared" si="2"/>
        <v>0</v>
      </c>
      <c r="G43" s="75">
        <f t="shared" si="3"/>
        <v>0</v>
      </c>
      <c r="H43" s="75">
        <f t="shared" si="0"/>
        <v>0</v>
      </c>
      <c r="I43" s="85" t="s">
        <v>38</v>
      </c>
      <c r="J43" s="78">
        <v>0.81</v>
      </c>
      <c r="K43" s="79"/>
      <c r="L43" s="118"/>
      <c r="M43" s="658"/>
      <c r="N43" s="658"/>
    </row>
    <row r="44" spans="1:14" ht="15.75" x14ac:dyDescent="0.25">
      <c r="A44" s="114">
        <f t="shared" si="4"/>
        <v>10</v>
      </c>
      <c r="B44" s="115" t="s">
        <v>35</v>
      </c>
      <c r="C44" s="116" t="s">
        <v>51</v>
      </c>
      <c r="D44" s="117" t="s">
        <v>381</v>
      </c>
      <c r="E44" s="76">
        <f t="shared" si="1"/>
        <v>0</v>
      </c>
      <c r="F44" s="76">
        <f t="shared" si="2"/>
        <v>0</v>
      </c>
      <c r="G44" s="76">
        <f t="shared" si="3"/>
        <v>0</v>
      </c>
      <c r="H44" s="75">
        <f t="shared" si="0"/>
        <v>0</v>
      </c>
      <c r="I44" s="85" t="s">
        <v>38</v>
      </c>
      <c r="J44" s="78">
        <v>0.68</v>
      </c>
      <c r="K44" s="79"/>
      <c r="L44" s="644"/>
      <c r="M44" s="658"/>
      <c r="N44" s="658"/>
    </row>
    <row r="45" spans="1:14" ht="15.75" x14ac:dyDescent="0.25">
      <c r="A45" s="114">
        <f t="shared" si="4"/>
        <v>11</v>
      </c>
      <c r="B45" s="115" t="s">
        <v>35</v>
      </c>
      <c r="C45" s="116"/>
      <c r="D45" s="117" t="s">
        <v>384</v>
      </c>
      <c r="E45" s="76">
        <f t="shared" si="1"/>
        <v>0</v>
      </c>
      <c r="F45" s="76">
        <f t="shared" si="2"/>
        <v>0</v>
      </c>
      <c r="G45" s="76">
        <f t="shared" si="3"/>
        <v>0</v>
      </c>
      <c r="H45" s="75">
        <f t="shared" si="0"/>
        <v>0</v>
      </c>
      <c r="I45" s="85" t="s">
        <v>38</v>
      </c>
      <c r="J45" s="78">
        <v>0.67</v>
      </c>
      <c r="K45" s="79"/>
      <c r="L45" s="644"/>
      <c r="M45" s="658"/>
      <c r="N45" s="658"/>
    </row>
    <row r="46" spans="1:14" ht="15.75" x14ac:dyDescent="0.25">
      <c r="A46" s="114">
        <f t="shared" si="4"/>
        <v>12</v>
      </c>
      <c r="B46" s="115" t="s">
        <v>35</v>
      </c>
      <c r="C46" s="116"/>
      <c r="D46" s="117" t="s">
        <v>53</v>
      </c>
      <c r="E46" s="76">
        <f t="shared" si="1"/>
        <v>0</v>
      </c>
      <c r="F46" s="76">
        <f t="shared" si="2"/>
        <v>0</v>
      </c>
      <c r="G46" s="76">
        <f t="shared" si="3"/>
        <v>0</v>
      </c>
      <c r="H46" s="75">
        <f t="shared" si="0"/>
        <v>0</v>
      </c>
      <c r="I46" s="85" t="s">
        <v>38</v>
      </c>
      <c r="J46" s="78">
        <v>0.62</v>
      </c>
      <c r="K46" s="79"/>
      <c r="L46" s="644"/>
      <c r="M46" s="658"/>
      <c r="N46" s="658"/>
    </row>
    <row r="47" spans="1:14" ht="15.75" x14ac:dyDescent="0.25">
      <c r="A47" s="511">
        <f t="shared" si="4"/>
        <v>13</v>
      </c>
      <c r="B47" s="605" t="s">
        <v>35</v>
      </c>
      <c r="C47" s="533" t="s">
        <v>51</v>
      </c>
      <c r="D47" s="510" t="s">
        <v>54</v>
      </c>
      <c r="E47" s="467">
        <f t="shared" si="1"/>
        <v>0</v>
      </c>
      <c r="F47" s="467">
        <f t="shared" si="2"/>
        <v>0</v>
      </c>
      <c r="G47" s="467">
        <f t="shared" si="3"/>
        <v>0</v>
      </c>
      <c r="H47" s="473">
        <f t="shared" si="0"/>
        <v>0</v>
      </c>
      <c r="I47" s="474" t="s">
        <v>38</v>
      </c>
      <c r="J47" s="535">
        <v>0.7</v>
      </c>
      <c r="K47" s="488"/>
      <c r="L47" s="570"/>
      <c r="M47" s="658"/>
      <c r="N47" s="658"/>
    </row>
    <row r="48" spans="1:14" ht="15.75" x14ac:dyDescent="0.25">
      <c r="A48" s="114">
        <f t="shared" si="4"/>
        <v>14</v>
      </c>
      <c r="B48" s="115" t="s">
        <v>35</v>
      </c>
      <c r="C48" s="119" t="s">
        <v>51</v>
      </c>
      <c r="D48" s="117" t="s">
        <v>55</v>
      </c>
      <c r="E48" s="76">
        <f t="shared" si="1"/>
        <v>0</v>
      </c>
      <c r="F48" s="76">
        <f t="shared" si="2"/>
        <v>0</v>
      </c>
      <c r="G48" s="76">
        <f t="shared" si="3"/>
        <v>0</v>
      </c>
      <c r="H48" s="75">
        <f t="shared" si="0"/>
        <v>0</v>
      </c>
      <c r="I48" s="85" t="s">
        <v>38</v>
      </c>
      <c r="J48" s="78">
        <v>0.67</v>
      </c>
      <c r="K48" s="79"/>
      <c r="L48" s="118"/>
      <c r="M48" s="658"/>
      <c r="N48" s="658"/>
    </row>
    <row r="49" spans="1:14" ht="15.75" x14ac:dyDescent="0.25">
      <c r="A49" s="114">
        <f t="shared" si="4"/>
        <v>15</v>
      </c>
      <c r="B49" s="115" t="s">
        <v>35</v>
      </c>
      <c r="C49" s="119"/>
      <c r="D49" s="117" t="s">
        <v>56</v>
      </c>
      <c r="E49" s="76">
        <f t="shared" si="1"/>
        <v>0</v>
      </c>
      <c r="F49" s="76">
        <f t="shared" si="2"/>
        <v>0</v>
      </c>
      <c r="G49" s="76">
        <f t="shared" si="3"/>
        <v>0</v>
      </c>
      <c r="H49" s="75">
        <f t="shared" si="0"/>
        <v>0</v>
      </c>
      <c r="I49" s="85" t="s">
        <v>38</v>
      </c>
      <c r="J49" s="78">
        <v>0.67</v>
      </c>
      <c r="K49" s="79"/>
      <c r="L49" s="118" t="s">
        <v>43</v>
      </c>
      <c r="M49" s="658"/>
      <c r="N49" s="658"/>
    </row>
    <row r="50" spans="1:14" ht="15.75" x14ac:dyDescent="0.25">
      <c r="A50" s="114">
        <f t="shared" si="4"/>
        <v>16</v>
      </c>
      <c r="B50" s="115" t="s">
        <v>35</v>
      </c>
      <c r="C50" s="119"/>
      <c r="D50" s="117" t="s">
        <v>383</v>
      </c>
      <c r="E50" s="76">
        <f t="shared" si="1"/>
        <v>0</v>
      </c>
      <c r="F50" s="76">
        <f t="shared" si="2"/>
        <v>0</v>
      </c>
      <c r="G50" s="76">
        <f t="shared" si="3"/>
        <v>0</v>
      </c>
      <c r="H50" s="75">
        <f t="shared" si="0"/>
        <v>0</v>
      </c>
      <c r="I50" s="85" t="s">
        <v>38</v>
      </c>
      <c r="J50" s="78">
        <v>0.67</v>
      </c>
      <c r="K50" s="79"/>
      <c r="L50" s="118" t="s">
        <v>43</v>
      </c>
      <c r="M50" s="658"/>
      <c r="N50" s="658"/>
    </row>
    <row r="51" spans="1:14" ht="15.75" x14ac:dyDescent="0.25">
      <c r="A51" s="114">
        <f t="shared" si="4"/>
        <v>17</v>
      </c>
      <c r="B51" s="115" t="s">
        <v>35</v>
      </c>
      <c r="C51" s="119"/>
      <c r="D51" s="117" t="s">
        <v>57</v>
      </c>
      <c r="E51" s="76">
        <f t="shared" si="1"/>
        <v>0</v>
      </c>
      <c r="F51" s="76">
        <f t="shared" si="2"/>
        <v>0</v>
      </c>
      <c r="G51" s="76">
        <f t="shared" si="3"/>
        <v>0</v>
      </c>
      <c r="H51" s="75">
        <f t="shared" si="0"/>
        <v>0</v>
      </c>
      <c r="I51" s="85" t="s">
        <v>38</v>
      </c>
      <c r="J51" s="78">
        <v>0.67</v>
      </c>
      <c r="K51" s="79"/>
      <c r="L51" s="644"/>
      <c r="M51" s="658"/>
      <c r="N51" s="658"/>
    </row>
    <row r="52" spans="1:14" ht="15.75" x14ac:dyDescent="0.25">
      <c r="A52" s="114">
        <f t="shared" si="4"/>
        <v>18</v>
      </c>
      <c r="B52" s="115" t="s">
        <v>35</v>
      </c>
      <c r="C52" s="119" t="s">
        <v>58</v>
      </c>
      <c r="D52" s="117" t="s">
        <v>59</v>
      </c>
      <c r="E52" s="76">
        <f t="shared" si="1"/>
        <v>0</v>
      </c>
      <c r="F52" s="76">
        <f t="shared" si="2"/>
        <v>0</v>
      </c>
      <c r="G52" s="76">
        <f t="shared" si="3"/>
        <v>0</v>
      </c>
      <c r="H52" s="75">
        <f t="shared" si="0"/>
        <v>0</v>
      </c>
      <c r="I52" s="85" t="s">
        <v>38</v>
      </c>
      <c r="J52" s="78">
        <v>0.92</v>
      </c>
      <c r="K52" s="79"/>
      <c r="L52" s="644"/>
      <c r="M52" s="658"/>
      <c r="N52" s="658"/>
    </row>
    <row r="53" spans="1:14" ht="15.75" x14ac:dyDescent="0.25">
      <c r="A53" s="114">
        <f t="shared" si="4"/>
        <v>19</v>
      </c>
      <c r="B53" s="115" t="s">
        <v>35</v>
      </c>
      <c r="C53" s="119" t="s">
        <v>58</v>
      </c>
      <c r="D53" s="117" t="s">
        <v>60</v>
      </c>
      <c r="E53" s="76">
        <f t="shared" si="1"/>
        <v>0</v>
      </c>
      <c r="F53" s="76">
        <f t="shared" si="2"/>
        <v>0</v>
      </c>
      <c r="G53" s="76">
        <f t="shared" si="3"/>
        <v>0</v>
      </c>
      <c r="H53" s="75">
        <f t="shared" si="0"/>
        <v>0</v>
      </c>
      <c r="I53" s="85" t="s">
        <v>38</v>
      </c>
      <c r="J53" s="78">
        <v>0.74</v>
      </c>
      <c r="K53" s="79"/>
      <c r="L53" s="118"/>
      <c r="M53" s="658"/>
      <c r="N53" s="658"/>
    </row>
    <row r="54" spans="1:14" ht="15.75" x14ac:dyDescent="0.25">
      <c r="A54" s="114">
        <f t="shared" si="4"/>
        <v>20</v>
      </c>
      <c r="B54" s="80" t="s">
        <v>39</v>
      </c>
      <c r="C54" s="119" t="s">
        <v>61</v>
      </c>
      <c r="D54" s="117" t="s">
        <v>62</v>
      </c>
      <c r="E54" s="76">
        <f t="shared" si="1"/>
        <v>0</v>
      </c>
      <c r="F54" s="76">
        <f t="shared" si="2"/>
        <v>0</v>
      </c>
      <c r="G54" s="76">
        <f t="shared" si="3"/>
        <v>0</v>
      </c>
      <c r="H54" s="75">
        <f t="shared" si="0"/>
        <v>0</v>
      </c>
      <c r="I54" s="85" t="s">
        <v>38</v>
      </c>
      <c r="J54" s="78">
        <v>0.7</v>
      </c>
      <c r="K54" s="79"/>
      <c r="L54" s="118"/>
      <c r="M54" s="658"/>
      <c r="N54" s="658"/>
    </row>
    <row r="55" spans="1:14" ht="15.75" x14ac:dyDescent="0.25">
      <c r="A55" s="114">
        <f t="shared" si="4"/>
        <v>21</v>
      </c>
      <c r="B55" s="115" t="s">
        <v>35</v>
      </c>
      <c r="C55" s="119" t="s">
        <v>36</v>
      </c>
      <c r="D55" s="117" t="s">
        <v>63</v>
      </c>
      <c r="E55" s="76">
        <f t="shared" si="1"/>
        <v>0</v>
      </c>
      <c r="F55" s="76">
        <f t="shared" si="2"/>
        <v>0</v>
      </c>
      <c r="G55" s="76">
        <f t="shared" si="3"/>
        <v>0</v>
      </c>
      <c r="H55" s="75">
        <f t="shared" si="0"/>
        <v>0</v>
      </c>
      <c r="I55" s="85" t="s">
        <v>38</v>
      </c>
      <c r="J55" s="78">
        <v>0.74</v>
      </c>
      <c r="K55" s="79"/>
      <c r="L55" s="644" t="s">
        <v>397</v>
      </c>
      <c r="M55" s="658"/>
      <c r="N55" s="658"/>
    </row>
    <row r="56" spans="1:14" ht="16.5" thickBot="1" x14ac:dyDescent="0.3">
      <c r="A56" s="114">
        <f t="shared" si="4"/>
        <v>22</v>
      </c>
      <c r="B56" s="115" t="s">
        <v>35</v>
      </c>
      <c r="C56" s="119" t="s">
        <v>36</v>
      </c>
      <c r="D56" s="117" t="s">
        <v>382</v>
      </c>
      <c r="E56" s="76">
        <f t="shared" si="1"/>
        <v>0</v>
      </c>
      <c r="F56" s="76">
        <f t="shared" si="2"/>
        <v>0</v>
      </c>
      <c r="G56" s="76">
        <f t="shared" si="3"/>
        <v>0</v>
      </c>
      <c r="H56" s="75">
        <f t="shared" si="0"/>
        <v>0</v>
      </c>
      <c r="I56" s="85" t="s">
        <v>38</v>
      </c>
      <c r="J56" s="78">
        <v>0.67</v>
      </c>
      <c r="K56" s="79"/>
      <c r="L56" s="644" t="s">
        <v>397</v>
      </c>
      <c r="M56" s="658"/>
      <c r="N56" s="658"/>
    </row>
    <row r="57" spans="1:14" ht="16.5" thickBot="1" x14ac:dyDescent="0.25">
      <c r="A57" s="121"/>
      <c r="B57" s="122"/>
      <c r="C57" s="123"/>
      <c r="D57" s="124" t="s">
        <v>64</v>
      </c>
      <c r="E57" s="125"/>
      <c r="F57" s="125"/>
      <c r="G57" s="125"/>
      <c r="H57" s="125"/>
      <c r="I57" s="125"/>
      <c r="J57" s="126"/>
      <c r="K57" s="127"/>
      <c r="L57" s="128"/>
      <c r="M57" s="658"/>
      <c r="N57" s="658"/>
    </row>
    <row r="58" spans="1:14" ht="15.75" x14ac:dyDescent="0.25">
      <c r="A58" s="129">
        <f>A56+1</f>
        <v>23</v>
      </c>
      <c r="B58" s="130" t="s">
        <v>39</v>
      </c>
      <c r="C58" s="131"/>
      <c r="D58" s="132" t="s">
        <v>65</v>
      </c>
      <c r="E58" s="76">
        <f>ROUND(J58*0.9,6)*K58</f>
        <v>0</v>
      </c>
      <c r="F58" s="76">
        <f t="shared" si="2"/>
        <v>0</v>
      </c>
      <c r="G58" s="76">
        <f t="shared" si="3"/>
        <v>0</v>
      </c>
      <c r="H58" s="133">
        <f t="shared" si="0"/>
        <v>0</v>
      </c>
      <c r="I58" s="134" t="s">
        <v>38</v>
      </c>
      <c r="J58" s="135">
        <v>0.94</v>
      </c>
      <c r="K58" s="136"/>
      <c r="L58" s="870" t="s">
        <v>397</v>
      </c>
      <c r="M58" s="658"/>
      <c r="N58" s="658"/>
    </row>
    <row r="59" spans="1:14" ht="16.5" thickBot="1" x14ac:dyDescent="0.3">
      <c r="A59" s="294">
        <f t="shared" ref="A59:A76" si="6">A58+1</f>
        <v>24</v>
      </c>
      <c r="B59" s="138" t="s">
        <v>39</v>
      </c>
      <c r="C59" s="139"/>
      <c r="D59" s="140" t="s">
        <v>66</v>
      </c>
      <c r="E59" s="90">
        <f>ROUND(J59*0.9,6)*K59</f>
        <v>0</v>
      </c>
      <c r="F59" s="90">
        <f t="shared" si="2"/>
        <v>0</v>
      </c>
      <c r="G59" s="90">
        <f t="shared" si="3"/>
        <v>0</v>
      </c>
      <c r="H59" s="141">
        <f t="shared" si="0"/>
        <v>0</v>
      </c>
      <c r="I59" s="142" t="s">
        <v>38</v>
      </c>
      <c r="J59" s="92">
        <v>0.94</v>
      </c>
      <c r="K59" s="93"/>
      <c r="L59" s="869" t="s">
        <v>397</v>
      </c>
      <c r="M59" s="658"/>
      <c r="N59" s="658"/>
    </row>
    <row r="60" spans="1:14" ht="18.75" customHeight="1" x14ac:dyDescent="0.25">
      <c r="A60" s="483">
        <f t="shared" si="6"/>
        <v>25</v>
      </c>
      <c r="B60" s="472" t="s">
        <v>35</v>
      </c>
      <c r="C60" s="595"/>
      <c r="D60" s="606" t="s">
        <v>67</v>
      </c>
      <c r="E60" s="473">
        <f>ROUND(J60*0.9,6)*K60</f>
        <v>0</v>
      </c>
      <c r="F60" s="495">
        <f t="shared" si="2"/>
        <v>0</v>
      </c>
      <c r="G60" s="473">
        <f>ROUND(J60*0.95,6)*K60</f>
        <v>0</v>
      </c>
      <c r="H60" s="495">
        <f t="shared" si="0"/>
        <v>0</v>
      </c>
      <c r="I60" s="607" t="s">
        <v>38</v>
      </c>
      <c r="J60" s="598">
        <v>1.05</v>
      </c>
      <c r="K60" s="498"/>
      <c r="L60" s="659" t="s">
        <v>526</v>
      </c>
      <c r="M60" s="658"/>
      <c r="N60" s="658"/>
    </row>
    <row r="61" spans="1:14" ht="15.75" hidden="1" x14ac:dyDescent="0.25">
      <c r="A61" s="147">
        <f t="shared" si="6"/>
        <v>26</v>
      </c>
      <c r="B61" s="148" t="s">
        <v>35</v>
      </c>
      <c r="C61" s="149" t="s">
        <v>36</v>
      </c>
      <c r="D61" s="150" t="s">
        <v>68</v>
      </c>
      <c r="E61" s="151">
        <f t="shared" ref="E61:E76" si="7">ROUND(J61*0.9,6)*K61</f>
        <v>0</v>
      </c>
      <c r="F61" s="151">
        <f t="shared" si="2"/>
        <v>0</v>
      </c>
      <c r="G61" s="151">
        <f t="shared" si="3"/>
        <v>0</v>
      </c>
      <c r="H61" s="151">
        <f t="shared" si="0"/>
        <v>0</v>
      </c>
      <c r="I61" s="152" t="s">
        <v>38</v>
      </c>
      <c r="J61" s="100">
        <v>0.68</v>
      </c>
      <c r="K61" s="101"/>
      <c r="L61" s="678" t="s">
        <v>397</v>
      </c>
      <c r="M61" s="658"/>
      <c r="N61" s="658"/>
    </row>
    <row r="62" spans="1:14" ht="22.5" customHeight="1" thickBot="1" x14ac:dyDescent="0.3">
      <c r="A62" s="154">
        <v>26</v>
      </c>
      <c r="B62" s="155" t="s">
        <v>35</v>
      </c>
      <c r="C62" s="156"/>
      <c r="D62" s="157" t="s">
        <v>69</v>
      </c>
      <c r="E62" s="158">
        <f t="shared" si="7"/>
        <v>0</v>
      </c>
      <c r="F62" s="158">
        <f t="shared" si="2"/>
        <v>0</v>
      </c>
      <c r="G62" s="158">
        <f t="shared" si="3"/>
        <v>0</v>
      </c>
      <c r="H62" s="158">
        <f t="shared" si="0"/>
        <v>0</v>
      </c>
      <c r="I62" s="159" t="s">
        <v>38</v>
      </c>
      <c r="J62" s="160">
        <v>0.67</v>
      </c>
      <c r="K62" s="161"/>
      <c r="L62" s="679"/>
      <c r="M62" s="658"/>
      <c r="N62" s="658"/>
    </row>
    <row r="63" spans="1:14" ht="23.25" customHeight="1" x14ac:dyDescent="0.25">
      <c r="A63" s="483">
        <f t="shared" si="6"/>
        <v>27</v>
      </c>
      <c r="B63" s="465" t="s">
        <v>35</v>
      </c>
      <c r="C63" s="466" t="s">
        <v>36</v>
      </c>
      <c r="D63" s="463" t="s">
        <v>70</v>
      </c>
      <c r="E63" s="467">
        <f t="shared" si="7"/>
        <v>0</v>
      </c>
      <c r="F63" s="467">
        <f>ROUND(J63*0.93,6)*K63</f>
        <v>0</v>
      </c>
      <c r="G63" s="467">
        <f t="shared" si="3"/>
        <v>0</v>
      </c>
      <c r="H63" s="467">
        <f t="shared" si="0"/>
        <v>0</v>
      </c>
      <c r="I63" s="468" t="s">
        <v>38</v>
      </c>
      <c r="J63" s="469">
        <v>1.26</v>
      </c>
      <c r="K63" s="470"/>
      <c r="L63" s="659"/>
      <c r="M63" s="658"/>
      <c r="N63" s="658"/>
    </row>
    <row r="64" spans="1:14" ht="25.5" customHeight="1" x14ac:dyDescent="0.25">
      <c r="A64" s="163">
        <f t="shared" si="6"/>
        <v>28</v>
      </c>
      <c r="B64" s="72" t="s">
        <v>35</v>
      </c>
      <c r="C64" s="88" t="s">
        <v>71</v>
      </c>
      <c r="D64" s="164" t="s">
        <v>72</v>
      </c>
      <c r="E64" s="76">
        <f t="shared" si="7"/>
        <v>0</v>
      </c>
      <c r="F64" s="76">
        <f t="shared" si="2"/>
        <v>0</v>
      </c>
      <c r="G64" s="76">
        <f t="shared" si="3"/>
        <v>0</v>
      </c>
      <c r="H64" s="76">
        <f t="shared" si="0"/>
        <v>0</v>
      </c>
      <c r="I64" s="165" t="s">
        <v>38</v>
      </c>
      <c r="J64" s="83">
        <v>1.33</v>
      </c>
      <c r="K64" s="84"/>
      <c r="L64" s="743" t="s">
        <v>397</v>
      </c>
      <c r="M64" s="658"/>
      <c r="N64" s="658"/>
    </row>
    <row r="65" spans="1:14" ht="15.75" x14ac:dyDescent="0.25">
      <c r="A65" s="483">
        <f t="shared" si="6"/>
        <v>29</v>
      </c>
      <c r="B65" s="472" t="s">
        <v>35</v>
      </c>
      <c r="C65" s="608" t="s">
        <v>71</v>
      </c>
      <c r="D65" s="580" t="s">
        <v>73</v>
      </c>
      <c r="E65" s="467">
        <f t="shared" si="7"/>
        <v>0</v>
      </c>
      <c r="F65" s="467">
        <f t="shared" si="2"/>
        <v>0</v>
      </c>
      <c r="G65" s="467">
        <f t="shared" si="3"/>
        <v>0</v>
      </c>
      <c r="H65" s="467">
        <f t="shared" si="0"/>
        <v>0</v>
      </c>
      <c r="I65" s="541" t="s">
        <v>38</v>
      </c>
      <c r="J65" s="469">
        <v>1.31</v>
      </c>
      <c r="K65" s="470"/>
      <c r="L65" s="659"/>
      <c r="M65" s="658"/>
      <c r="N65" s="658"/>
    </row>
    <row r="66" spans="1:14" ht="18.75" customHeight="1" thickBot="1" x14ac:dyDescent="0.3">
      <c r="A66" s="137">
        <f>A65+1</f>
        <v>30</v>
      </c>
      <c r="B66" s="167" t="s">
        <v>35</v>
      </c>
      <c r="C66" s="745" t="s">
        <v>36</v>
      </c>
      <c r="D66" s="168" t="s">
        <v>74</v>
      </c>
      <c r="E66" s="90">
        <f t="shared" si="7"/>
        <v>0</v>
      </c>
      <c r="F66" s="90">
        <f t="shared" si="2"/>
        <v>0</v>
      </c>
      <c r="G66" s="90">
        <f t="shared" si="3"/>
        <v>0</v>
      </c>
      <c r="H66" s="90">
        <f t="shared" si="0"/>
        <v>0</v>
      </c>
      <c r="I66" s="169" t="s">
        <v>38</v>
      </c>
      <c r="J66" s="170">
        <v>0.98</v>
      </c>
      <c r="K66" s="171"/>
      <c r="L66" s="682" t="s">
        <v>397</v>
      </c>
      <c r="M66" s="658"/>
      <c r="N66" s="658"/>
    </row>
    <row r="67" spans="1:14" ht="18.75" hidden="1" customHeight="1" thickBot="1" x14ac:dyDescent="0.3">
      <c r="A67" s="489">
        <f t="shared" si="6"/>
        <v>31</v>
      </c>
      <c r="B67" s="590" t="s">
        <v>35</v>
      </c>
      <c r="C67" s="609" t="s">
        <v>36</v>
      </c>
      <c r="D67" s="602" t="s">
        <v>75</v>
      </c>
      <c r="E67" s="491">
        <f t="shared" si="7"/>
        <v>0</v>
      </c>
      <c r="F67" s="491">
        <f t="shared" si="2"/>
        <v>0</v>
      </c>
      <c r="G67" s="491">
        <f t="shared" si="3"/>
        <v>0</v>
      </c>
      <c r="H67" s="491">
        <f t="shared" si="0"/>
        <v>0</v>
      </c>
      <c r="I67" s="577" t="s">
        <v>38</v>
      </c>
      <c r="J67" s="578">
        <v>0.98</v>
      </c>
      <c r="K67" s="492"/>
      <c r="L67" s="744" t="s">
        <v>586</v>
      </c>
      <c r="M67" s="658"/>
      <c r="N67" s="658"/>
    </row>
    <row r="68" spans="1:14" ht="15.75" x14ac:dyDescent="0.25">
      <c r="A68" s="147">
        <v>31</v>
      </c>
      <c r="B68" s="175" t="s">
        <v>35</v>
      </c>
      <c r="C68" s="96"/>
      <c r="D68" s="172" t="s">
        <v>385</v>
      </c>
      <c r="E68" s="151">
        <f t="shared" si="7"/>
        <v>0</v>
      </c>
      <c r="F68" s="151">
        <f t="shared" si="2"/>
        <v>0</v>
      </c>
      <c r="G68" s="151">
        <f t="shared" si="3"/>
        <v>0</v>
      </c>
      <c r="H68" s="98">
        <f t="shared" si="0"/>
        <v>0</v>
      </c>
      <c r="I68" s="173" t="s">
        <v>38</v>
      </c>
      <c r="J68" s="105">
        <v>0.83</v>
      </c>
      <c r="K68" s="106"/>
      <c r="L68" s="174" t="s">
        <v>43</v>
      </c>
      <c r="M68" s="658"/>
      <c r="N68" s="658"/>
    </row>
    <row r="69" spans="1:14" ht="15.75" x14ac:dyDescent="0.25">
      <c r="A69" s="147">
        <f t="shared" si="6"/>
        <v>32</v>
      </c>
      <c r="B69" s="175" t="s">
        <v>35</v>
      </c>
      <c r="C69" s="149"/>
      <c r="D69" s="104" t="s">
        <v>387</v>
      </c>
      <c r="E69" s="151">
        <f t="shared" si="7"/>
        <v>0</v>
      </c>
      <c r="F69" s="151">
        <f t="shared" si="2"/>
        <v>0</v>
      </c>
      <c r="G69" s="151">
        <f t="shared" si="3"/>
        <v>0</v>
      </c>
      <c r="H69" s="98">
        <f t="shared" si="0"/>
        <v>0</v>
      </c>
      <c r="I69" s="173" t="s">
        <v>38</v>
      </c>
      <c r="J69" s="105">
        <v>0.72</v>
      </c>
      <c r="K69" s="106"/>
      <c r="L69" s="678"/>
      <c r="M69" s="658"/>
      <c r="N69" s="658"/>
    </row>
    <row r="70" spans="1:14" ht="15.75" x14ac:dyDescent="0.25">
      <c r="A70" s="147">
        <f t="shared" si="6"/>
        <v>33</v>
      </c>
      <c r="B70" s="175" t="s">
        <v>35</v>
      </c>
      <c r="C70" s="149" t="s">
        <v>76</v>
      </c>
      <c r="D70" s="104" t="s">
        <v>77</v>
      </c>
      <c r="E70" s="151">
        <f t="shared" si="7"/>
        <v>0</v>
      </c>
      <c r="F70" s="151">
        <f t="shared" si="2"/>
        <v>0</v>
      </c>
      <c r="G70" s="151">
        <f t="shared" si="3"/>
        <v>0</v>
      </c>
      <c r="H70" s="98">
        <f t="shared" si="0"/>
        <v>0</v>
      </c>
      <c r="I70" s="173" t="s">
        <v>38</v>
      </c>
      <c r="J70" s="105">
        <v>0.62</v>
      </c>
      <c r="K70" s="106"/>
      <c r="L70" s="678"/>
      <c r="M70" s="658"/>
      <c r="N70" s="658"/>
    </row>
    <row r="71" spans="1:14" ht="15.75" x14ac:dyDescent="0.25">
      <c r="A71" s="147">
        <f t="shared" si="6"/>
        <v>34</v>
      </c>
      <c r="B71" s="175" t="s">
        <v>35</v>
      </c>
      <c r="C71" s="149" t="s">
        <v>76</v>
      </c>
      <c r="D71" s="104" t="s">
        <v>388</v>
      </c>
      <c r="E71" s="151">
        <f t="shared" si="7"/>
        <v>0</v>
      </c>
      <c r="F71" s="151">
        <f t="shared" si="2"/>
        <v>0</v>
      </c>
      <c r="G71" s="151">
        <f t="shared" si="3"/>
        <v>0</v>
      </c>
      <c r="H71" s="98">
        <f t="shared" si="0"/>
        <v>0</v>
      </c>
      <c r="I71" s="173" t="s">
        <v>38</v>
      </c>
      <c r="J71" s="105">
        <v>0.87</v>
      </c>
      <c r="K71" s="106"/>
      <c r="L71" s="678"/>
      <c r="M71" s="658"/>
      <c r="N71" s="658"/>
    </row>
    <row r="72" spans="1:14" ht="15.75" x14ac:dyDescent="0.25">
      <c r="A72" s="147">
        <f t="shared" si="6"/>
        <v>35</v>
      </c>
      <c r="B72" s="175" t="s">
        <v>35</v>
      </c>
      <c r="C72" s="149"/>
      <c r="D72" s="104" t="s">
        <v>386</v>
      </c>
      <c r="E72" s="151">
        <f t="shared" si="7"/>
        <v>0</v>
      </c>
      <c r="F72" s="151">
        <f t="shared" si="2"/>
        <v>0</v>
      </c>
      <c r="G72" s="151">
        <f t="shared" si="3"/>
        <v>0</v>
      </c>
      <c r="H72" s="98">
        <f t="shared" si="0"/>
        <v>0</v>
      </c>
      <c r="I72" s="173" t="s">
        <v>38</v>
      </c>
      <c r="J72" s="105">
        <v>0.83</v>
      </c>
      <c r="K72" s="106"/>
      <c r="L72" s="174"/>
      <c r="M72" s="658"/>
      <c r="N72" s="658"/>
    </row>
    <row r="73" spans="1:14" ht="15.75" x14ac:dyDescent="0.25">
      <c r="A73" s="147">
        <f t="shared" si="6"/>
        <v>36</v>
      </c>
      <c r="B73" s="176" t="s">
        <v>35</v>
      </c>
      <c r="C73" s="149" t="s">
        <v>76</v>
      </c>
      <c r="D73" s="177" t="s">
        <v>78</v>
      </c>
      <c r="E73" s="151">
        <f t="shared" si="7"/>
        <v>0</v>
      </c>
      <c r="F73" s="151">
        <f t="shared" si="2"/>
        <v>0</v>
      </c>
      <c r="G73" s="151">
        <f t="shared" si="3"/>
        <v>0</v>
      </c>
      <c r="H73" s="151">
        <f t="shared" si="0"/>
        <v>0</v>
      </c>
      <c r="I73" s="152" t="s">
        <v>38</v>
      </c>
      <c r="J73" s="100">
        <v>0.66</v>
      </c>
      <c r="K73" s="101"/>
      <c r="L73" s="678"/>
      <c r="M73" s="658"/>
      <c r="N73" s="658"/>
    </row>
    <row r="74" spans="1:14" ht="15.75" x14ac:dyDescent="0.25">
      <c r="A74" s="147">
        <f t="shared" si="6"/>
        <v>37</v>
      </c>
      <c r="B74" s="176" t="s">
        <v>35</v>
      </c>
      <c r="C74" s="149"/>
      <c r="D74" s="177" t="s">
        <v>79</v>
      </c>
      <c r="E74" s="151">
        <f t="shared" si="7"/>
        <v>0</v>
      </c>
      <c r="F74" s="151">
        <f t="shared" si="2"/>
        <v>0</v>
      </c>
      <c r="G74" s="151">
        <f t="shared" si="3"/>
        <v>0</v>
      </c>
      <c r="H74" s="151">
        <f t="shared" si="0"/>
        <v>0</v>
      </c>
      <c r="I74" s="152" t="s">
        <v>38</v>
      </c>
      <c r="J74" s="100">
        <v>0.66</v>
      </c>
      <c r="K74" s="101"/>
      <c r="L74" s="678"/>
      <c r="M74" s="658"/>
      <c r="N74" s="658"/>
    </row>
    <row r="75" spans="1:14" ht="16.5" thickBot="1" x14ac:dyDescent="0.3">
      <c r="A75" s="147">
        <f t="shared" si="6"/>
        <v>38</v>
      </c>
      <c r="B75" s="176" t="s">
        <v>35</v>
      </c>
      <c r="C75" s="108" t="s">
        <v>76</v>
      </c>
      <c r="D75" s="177" t="s">
        <v>541</v>
      </c>
      <c r="E75" s="151">
        <f t="shared" si="7"/>
        <v>0</v>
      </c>
      <c r="F75" s="151">
        <f t="shared" si="2"/>
        <v>0</v>
      </c>
      <c r="G75" s="151">
        <f t="shared" si="3"/>
        <v>0</v>
      </c>
      <c r="H75" s="151">
        <f t="shared" si="0"/>
        <v>0</v>
      </c>
      <c r="I75" s="152" t="s">
        <v>38</v>
      </c>
      <c r="J75" s="105">
        <v>0.88</v>
      </c>
      <c r="K75" s="106"/>
      <c r="L75" s="678"/>
      <c r="M75" s="658"/>
      <c r="N75" s="658"/>
    </row>
    <row r="76" spans="1:14" ht="16.5" thickBot="1" x14ac:dyDescent="0.3">
      <c r="A76" s="147">
        <f t="shared" si="6"/>
        <v>39</v>
      </c>
      <c r="B76" s="103" t="s">
        <v>39</v>
      </c>
      <c r="C76" s="108" t="s">
        <v>76</v>
      </c>
      <c r="D76" s="177" t="s">
        <v>592</v>
      </c>
      <c r="E76" s="151">
        <f t="shared" si="7"/>
        <v>0</v>
      </c>
      <c r="F76" s="151">
        <f t="shared" si="2"/>
        <v>0</v>
      </c>
      <c r="G76" s="151">
        <f t="shared" si="3"/>
        <v>0</v>
      </c>
      <c r="H76" s="151">
        <f t="shared" si="0"/>
        <v>0</v>
      </c>
      <c r="I76" s="152" t="s">
        <v>38</v>
      </c>
      <c r="J76" s="105">
        <v>0.9</v>
      </c>
      <c r="K76" s="106"/>
      <c r="L76" s="678" t="s">
        <v>397</v>
      </c>
      <c r="M76" s="658"/>
      <c r="N76" s="658"/>
    </row>
    <row r="77" spans="1:14" ht="16.5" thickBot="1" x14ac:dyDescent="0.3">
      <c r="A77" s="122"/>
      <c r="B77" s="122"/>
      <c r="C77" s="123"/>
      <c r="D77" s="124" t="s">
        <v>81</v>
      </c>
      <c r="E77" s="125"/>
      <c r="F77" s="125"/>
      <c r="G77" s="125"/>
      <c r="H77" s="125"/>
      <c r="I77" s="125"/>
      <c r="J77" s="126"/>
      <c r="K77" s="182"/>
      <c r="L77" s="128"/>
      <c r="M77" s="658"/>
      <c r="N77" s="658"/>
    </row>
    <row r="78" spans="1:14" ht="31.5" customHeight="1" x14ac:dyDescent="0.25">
      <c r="A78" s="114">
        <f>A76+1</f>
        <v>40</v>
      </c>
      <c r="B78" s="183" t="s">
        <v>35</v>
      </c>
      <c r="C78" s="119"/>
      <c r="D78" s="184" t="s">
        <v>82</v>
      </c>
      <c r="E78" s="76">
        <f>ROUND(J78*0.9,6)*K78</f>
        <v>0</v>
      </c>
      <c r="F78" s="76">
        <f>ROUND(J78*0.93,6)*K78</f>
        <v>0</v>
      </c>
      <c r="G78" s="76">
        <f t="shared" ref="G78:G79" si="8">ROUND(J78*0.95,6)*K78</f>
        <v>0</v>
      </c>
      <c r="H78" s="76">
        <f t="shared" si="0"/>
        <v>0</v>
      </c>
      <c r="I78" s="165" t="s">
        <v>38</v>
      </c>
      <c r="J78" s="83">
        <v>0.67</v>
      </c>
      <c r="K78" s="84"/>
      <c r="L78" s="644"/>
      <c r="M78" s="658"/>
      <c r="N78" s="658"/>
    </row>
    <row r="79" spans="1:14" ht="18" customHeight="1" x14ac:dyDescent="0.25">
      <c r="A79" s="114">
        <f t="shared" ref="A79:A81" si="9">A78+1</f>
        <v>41</v>
      </c>
      <c r="B79" s="183" t="s">
        <v>39</v>
      </c>
      <c r="C79" s="119"/>
      <c r="D79" s="184" t="s">
        <v>546</v>
      </c>
      <c r="E79" s="76">
        <f>ROUND(J79*0.9,6)*K79</f>
        <v>0</v>
      </c>
      <c r="F79" s="76">
        <f>ROUND(J79*0.93,6)*K79</f>
        <v>0</v>
      </c>
      <c r="G79" s="76">
        <f t="shared" si="8"/>
        <v>0</v>
      </c>
      <c r="H79" s="76">
        <f t="shared" si="0"/>
        <v>0</v>
      </c>
      <c r="I79" s="165" t="s">
        <v>38</v>
      </c>
      <c r="J79" s="83">
        <v>0.62</v>
      </c>
      <c r="K79" s="84"/>
      <c r="L79" s="648" t="s">
        <v>397</v>
      </c>
      <c r="M79" s="658"/>
      <c r="N79" s="658"/>
    </row>
    <row r="80" spans="1:14" ht="15.75" x14ac:dyDescent="0.25">
      <c r="A80" s="114">
        <f t="shared" si="9"/>
        <v>42</v>
      </c>
      <c r="B80" s="183" t="s">
        <v>35</v>
      </c>
      <c r="C80" s="119" t="s">
        <v>83</v>
      </c>
      <c r="D80" s="185" t="s">
        <v>84</v>
      </c>
      <c r="E80" s="76">
        <f t="shared" ref="E80:E83" si="10">ROUND(J80*0.9,6)*K80</f>
        <v>0</v>
      </c>
      <c r="F80" s="76">
        <f t="shared" ref="F80:F132" si="11">ROUND(J80*0.93,6)*K80</f>
        <v>0</v>
      </c>
      <c r="G80" s="76">
        <f t="shared" ref="G80:G83" si="12">ROUND(J80*0.95,6)*K80</f>
        <v>0</v>
      </c>
      <c r="H80" s="76">
        <f t="shared" si="0"/>
        <v>0</v>
      </c>
      <c r="I80" s="165" t="s">
        <v>38</v>
      </c>
      <c r="J80" s="83">
        <v>0.67</v>
      </c>
      <c r="K80" s="84"/>
      <c r="L80" s="648" t="s">
        <v>545</v>
      </c>
      <c r="M80" s="658"/>
      <c r="N80" s="658"/>
    </row>
    <row r="81" spans="1:14" ht="15.75" x14ac:dyDescent="0.25">
      <c r="A81" s="114">
        <f t="shared" si="9"/>
        <v>43</v>
      </c>
      <c r="B81" s="183" t="s">
        <v>35</v>
      </c>
      <c r="C81" s="119" t="s">
        <v>83</v>
      </c>
      <c r="D81" s="186" t="s">
        <v>85</v>
      </c>
      <c r="E81" s="76">
        <f t="shared" si="10"/>
        <v>0</v>
      </c>
      <c r="F81" s="76">
        <f t="shared" si="11"/>
        <v>0</v>
      </c>
      <c r="G81" s="76">
        <f t="shared" si="12"/>
        <v>0</v>
      </c>
      <c r="H81" s="76">
        <f t="shared" si="0"/>
        <v>0</v>
      </c>
      <c r="I81" s="165" t="s">
        <v>38</v>
      </c>
      <c r="J81" s="78">
        <v>0.6</v>
      </c>
      <c r="K81" s="79"/>
      <c r="L81" s="648" t="s">
        <v>545</v>
      </c>
      <c r="M81" s="658"/>
      <c r="N81" s="658"/>
    </row>
    <row r="82" spans="1:14" ht="15.75" hidden="1" customHeight="1" x14ac:dyDescent="0.25">
      <c r="A82" s="114">
        <f t="shared" ref="A82" si="13">A81+1</f>
        <v>44</v>
      </c>
      <c r="B82" s="183" t="s">
        <v>35</v>
      </c>
      <c r="C82" s="187"/>
      <c r="D82" s="184" t="s">
        <v>86</v>
      </c>
      <c r="E82" s="76">
        <f t="shared" si="10"/>
        <v>0</v>
      </c>
      <c r="F82" s="76">
        <f t="shared" si="11"/>
        <v>0</v>
      </c>
      <c r="G82" s="76">
        <f t="shared" si="12"/>
        <v>0</v>
      </c>
      <c r="H82" s="76">
        <f t="shared" si="0"/>
        <v>0</v>
      </c>
      <c r="I82" s="165" t="s">
        <v>38</v>
      </c>
      <c r="J82" s="83">
        <v>0.62</v>
      </c>
      <c r="K82" s="84"/>
      <c r="L82" s="644" t="s">
        <v>397</v>
      </c>
      <c r="M82" s="658"/>
      <c r="N82" s="658"/>
    </row>
    <row r="83" spans="1:14" ht="16.5" thickBot="1" x14ac:dyDescent="0.3">
      <c r="A83" s="511">
        <v>44</v>
      </c>
      <c r="B83" s="600" t="s">
        <v>35</v>
      </c>
      <c r="C83" s="533" t="s">
        <v>83</v>
      </c>
      <c r="D83" s="536" t="s">
        <v>87</v>
      </c>
      <c r="E83" s="467">
        <f t="shared" si="10"/>
        <v>0</v>
      </c>
      <c r="F83" s="467">
        <f t="shared" si="11"/>
        <v>0</v>
      </c>
      <c r="G83" s="506">
        <f t="shared" si="12"/>
        <v>0</v>
      </c>
      <c r="H83" s="467">
        <f t="shared" si="0"/>
        <v>0</v>
      </c>
      <c r="I83" s="541" t="s">
        <v>38</v>
      </c>
      <c r="J83" s="469">
        <v>0.67</v>
      </c>
      <c r="K83" s="470"/>
      <c r="L83" s="659"/>
      <c r="M83" s="658"/>
      <c r="N83" s="658"/>
    </row>
    <row r="84" spans="1:14" ht="16.5" thickBot="1" x14ac:dyDescent="0.3">
      <c r="A84" s="121"/>
      <c r="B84" s="122"/>
      <c r="C84" s="123"/>
      <c r="D84" s="124" t="s">
        <v>88</v>
      </c>
      <c r="E84" s="125"/>
      <c r="F84" s="125"/>
      <c r="G84" s="125"/>
      <c r="H84" s="125"/>
      <c r="I84" s="125"/>
      <c r="J84" s="126"/>
      <c r="K84" s="182"/>
      <c r="L84" s="128"/>
      <c r="M84" s="658"/>
      <c r="N84" s="658"/>
    </row>
    <row r="85" spans="1:14" ht="26.25" hidden="1" x14ac:dyDescent="0.25">
      <c r="A85" s="147">
        <f>A83+1</f>
        <v>45</v>
      </c>
      <c r="B85" s="180" t="s">
        <v>35</v>
      </c>
      <c r="C85" s="149"/>
      <c r="D85" s="104" t="s">
        <v>389</v>
      </c>
      <c r="E85" s="151">
        <f>ROUND(J85*0.9,6)*K85</f>
        <v>0</v>
      </c>
      <c r="F85" s="151">
        <f t="shared" si="11"/>
        <v>0</v>
      </c>
      <c r="G85" s="151">
        <f t="shared" ref="G85:G88" si="14">ROUND(J85*0.95,6)*K85</f>
        <v>0</v>
      </c>
      <c r="H85" s="189">
        <f t="shared" si="0"/>
        <v>0</v>
      </c>
      <c r="I85" s="99" t="s">
        <v>38</v>
      </c>
      <c r="J85" s="105">
        <v>0.59</v>
      </c>
      <c r="K85" s="106"/>
      <c r="L85" s="678" t="s">
        <v>547</v>
      </c>
      <c r="M85" s="658"/>
      <c r="N85" s="658"/>
    </row>
    <row r="86" spans="1:14" ht="18.75" customHeight="1" x14ac:dyDescent="0.2">
      <c r="A86" s="147">
        <v>45</v>
      </c>
      <c r="B86" s="180" t="s">
        <v>35</v>
      </c>
      <c r="C86" s="281" t="s">
        <v>51</v>
      </c>
      <c r="D86" s="188" t="s">
        <v>89</v>
      </c>
      <c r="E86" s="151">
        <f>ROUND(J86*0.9,6)*K86</f>
        <v>0</v>
      </c>
      <c r="F86" s="151">
        <f t="shared" si="11"/>
        <v>0</v>
      </c>
      <c r="G86" s="151">
        <f t="shared" si="14"/>
        <v>0</v>
      </c>
      <c r="H86" s="189">
        <f t="shared" si="0"/>
        <v>0</v>
      </c>
      <c r="I86" s="190" t="s">
        <v>38</v>
      </c>
      <c r="J86" s="191">
        <v>0.7</v>
      </c>
      <c r="K86" s="192"/>
      <c r="L86" s="724" t="s">
        <v>397</v>
      </c>
      <c r="M86" s="658"/>
      <c r="N86" s="658"/>
    </row>
    <row r="87" spans="1:14" ht="15.75" x14ac:dyDescent="0.25">
      <c r="A87" s="147">
        <f t="shared" ref="A87:A88" si="15">A86+1</f>
        <v>46</v>
      </c>
      <c r="B87" s="180" t="s">
        <v>35</v>
      </c>
      <c r="C87" s="149"/>
      <c r="D87" s="188" t="s">
        <v>391</v>
      </c>
      <c r="E87" s="151">
        <f t="shared" ref="E87:E88" si="16">ROUND(J87*0.9,6)*K87</f>
        <v>0</v>
      </c>
      <c r="F87" s="151">
        <f t="shared" si="11"/>
        <v>0</v>
      </c>
      <c r="G87" s="151">
        <f t="shared" si="14"/>
        <v>0</v>
      </c>
      <c r="H87" s="189">
        <f t="shared" si="0"/>
        <v>0</v>
      </c>
      <c r="I87" s="190" t="s">
        <v>38</v>
      </c>
      <c r="J87" s="191">
        <v>0.67</v>
      </c>
      <c r="K87" s="192"/>
      <c r="L87" s="678" t="s">
        <v>545</v>
      </c>
      <c r="M87" s="658"/>
      <c r="N87" s="658"/>
    </row>
    <row r="88" spans="1:14" ht="16.5" thickBot="1" x14ac:dyDescent="0.3">
      <c r="A88" s="147">
        <f t="shared" si="15"/>
        <v>47</v>
      </c>
      <c r="B88" s="180" t="s">
        <v>35</v>
      </c>
      <c r="C88" s="149" t="s">
        <v>51</v>
      </c>
      <c r="D88" s="188" t="s">
        <v>390</v>
      </c>
      <c r="E88" s="151">
        <f t="shared" si="16"/>
        <v>0</v>
      </c>
      <c r="F88" s="151">
        <f t="shared" si="11"/>
        <v>0</v>
      </c>
      <c r="G88" s="151">
        <f t="shared" si="14"/>
        <v>0</v>
      </c>
      <c r="H88" s="189">
        <f t="shared" si="0"/>
        <v>0</v>
      </c>
      <c r="I88" s="190" t="s">
        <v>38</v>
      </c>
      <c r="J88" s="191">
        <v>0.67</v>
      </c>
      <c r="K88" s="192"/>
      <c r="L88" s="650" t="s">
        <v>545</v>
      </c>
      <c r="M88" s="658" t="s">
        <v>582</v>
      </c>
      <c r="N88" s="658"/>
    </row>
    <row r="89" spans="1:14" ht="16.5" thickBot="1" x14ac:dyDescent="0.3">
      <c r="A89" s="193"/>
      <c r="B89" s="194"/>
      <c r="C89" s="195"/>
      <c r="D89" s="196" t="s">
        <v>90</v>
      </c>
      <c r="E89" s="197"/>
      <c r="F89" s="197"/>
      <c r="G89" s="197"/>
      <c r="H89" s="197"/>
      <c r="I89" s="197"/>
      <c r="J89" s="198"/>
      <c r="K89" s="182"/>
      <c r="L89" s="199"/>
      <c r="M89" s="658"/>
      <c r="N89" s="658"/>
    </row>
    <row r="90" spans="1:14" ht="15.75" x14ac:dyDescent="0.25">
      <c r="A90" s="114">
        <f>A88+1</f>
        <v>48</v>
      </c>
      <c r="B90" s="115" t="s">
        <v>35</v>
      </c>
      <c r="C90" s="119"/>
      <c r="D90" s="205" t="s">
        <v>92</v>
      </c>
      <c r="E90" s="76">
        <f>ROUND(J90*0.9,6)*K90</f>
        <v>0</v>
      </c>
      <c r="F90" s="76">
        <f t="shared" si="11"/>
        <v>0</v>
      </c>
      <c r="G90" s="76">
        <f>ROUND(J90*0.95,6)*K90</f>
        <v>0</v>
      </c>
      <c r="H90" s="75">
        <f t="shared" si="0"/>
        <v>0</v>
      </c>
      <c r="I90" s="85" t="s">
        <v>38</v>
      </c>
      <c r="J90" s="78">
        <v>0.6</v>
      </c>
      <c r="K90" s="79"/>
      <c r="L90" s="725"/>
      <c r="M90" s="658"/>
      <c r="N90" s="658"/>
    </row>
    <row r="91" spans="1:14" ht="15.75" x14ac:dyDescent="0.25">
      <c r="A91" s="511">
        <f t="shared" ref="A91:A113" si="17">A90+1</f>
        <v>49</v>
      </c>
      <c r="B91" s="605" t="s">
        <v>35</v>
      </c>
      <c r="C91" s="533" t="s">
        <v>61</v>
      </c>
      <c r="D91" s="610" t="s">
        <v>93</v>
      </c>
      <c r="E91" s="467">
        <f>ROUND(J91*0.9,6)*K91</f>
        <v>0</v>
      </c>
      <c r="F91" s="467">
        <f t="shared" si="11"/>
        <v>0</v>
      </c>
      <c r="G91" s="467">
        <f t="shared" ref="G91" si="18">ROUND(J91*0.95,6)*K91</f>
        <v>0</v>
      </c>
      <c r="H91" s="473">
        <f t="shared" si="0"/>
        <v>0</v>
      </c>
      <c r="I91" s="474" t="s">
        <v>38</v>
      </c>
      <c r="J91" s="535">
        <v>0.78</v>
      </c>
      <c r="K91" s="488"/>
      <c r="L91" s="570"/>
      <c r="M91" s="658"/>
      <c r="N91" s="658"/>
    </row>
    <row r="92" spans="1:14" ht="15.75" x14ac:dyDescent="0.25">
      <c r="A92" s="114">
        <f t="shared" si="17"/>
        <v>50</v>
      </c>
      <c r="B92" s="115" t="s">
        <v>35</v>
      </c>
      <c r="C92" s="119"/>
      <c r="D92" s="205" t="s">
        <v>94</v>
      </c>
      <c r="E92" s="76">
        <f>ROUND(J92*0.9,6)*K92</f>
        <v>0</v>
      </c>
      <c r="F92" s="76">
        <f t="shared" si="11"/>
        <v>0</v>
      </c>
      <c r="G92" s="76">
        <f>ROUND(J92*0.95,6)*K92</f>
        <v>0</v>
      </c>
      <c r="H92" s="75">
        <f t="shared" si="0"/>
        <v>0</v>
      </c>
      <c r="I92" s="85" t="s">
        <v>38</v>
      </c>
      <c r="J92" s="78">
        <v>0.68</v>
      </c>
      <c r="K92" s="79"/>
      <c r="L92" s="725" t="s">
        <v>526</v>
      </c>
      <c r="M92" s="658"/>
      <c r="N92" s="658"/>
    </row>
    <row r="93" spans="1:14" ht="15.75" x14ac:dyDescent="0.25">
      <c r="A93" s="114">
        <f t="shared" si="17"/>
        <v>51</v>
      </c>
      <c r="B93" s="115" t="s">
        <v>35</v>
      </c>
      <c r="C93" s="119" t="s">
        <v>36</v>
      </c>
      <c r="D93" s="205" t="s">
        <v>95</v>
      </c>
      <c r="E93" s="76">
        <f t="shared" ref="E93:E113" si="19">ROUND(J93*0.9,6)*K93</f>
        <v>0</v>
      </c>
      <c r="F93" s="76">
        <f t="shared" si="11"/>
        <v>0</v>
      </c>
      <c r="G93" s="76">
        <f t="shared" ref="G93:G113" si="20">ROUND(J93*0.95,6)*K93</f>
        <v>0</v>
      </c>
      <c r="H93" s="75">
        <f t="shared" si="0"/>
        <v>0</v>
      </c>
      <c r="I93" s="85" t="s">
        <v>38</v>
      </c>
      <c r="J93" s="78">
        <v>0.68</v>
      </c>
      <c r="K93" s="79"/>
      <c r="L93" s="725" t="s">
        <v>397</v>
      </c>
      <c r="M93" s="658"/>
      <c r="N93" s="658"/>
    </row>
    <row r="94" spans="1:14" ht="15.75" x14ac:dyDescent="0.25">
      <c r="A94" s="114">
        <f t="shared" si="17"/>
        <v>52</v>
      </c>
      <c r="B94" s="115" t="s">
        <v>35</v>
      </c>
      <c r="C94" s="119"/>
      <c r="D94" s="205" t="s">
        <v>97</v>
      </c>
      <c r="E94" s="76">
        <f t="shared" si="19"/>
        <v>0</v>
      </c>
      <c r="F94" s="76">
        <f t="shared" si="11"/>
        <v>0</v>
      </c>
      <c r="G94" s="76">
        <f t="shared" si="20"/>
        <v>0</v>
      </c>
      <c r="H94" s="75">
        <f t="shared" si="0"/>
        <v>0</v>
      </c>
      <c r="I94" s="85" t="s">
        <v>38</v>
      </c>
      <c r="J94" s="78">
        <v>0.89</v>
      </c>
      <c r="K94" s="79"/>
      <c r="L94" s="725"/>
      <c r="M94" s="658"/>
      <c r="N94" s="658"/>
    </row>
    <row r="95" spans="1:14" ht="15.75" x14ac:dyDescent="0.25">
      <c r="A95" s="114">
        <f t="shared" si="17"/>
        <v>53</v>
      </c>
      <c r="B95" s="115" t="s">
        <v>35</v>
      </c>
      <c r="C95" s="119" t="s">
        <v>36</v>
      </c>
      <c r="D95" s="205" t="s">
        <v>98</v>
      </c>
      <c r="E95" s="76">
        <f t="shared" si="19"/>
        <v>0</v>
      </c>
      <c r="F95" s="76">
        <f t="shared" si="11"/>
        <v>0</v>
      </c>
      <c r="G95" s="76">
        <f t="shared" si="20"/>
        <v>0</v>
      </c>
      <c r="H95" s="75">
        <f t="shared" si="0"/>
        <v>0</v>
      </c>
      <c r="I95" s="85" t="s">
        <v>38</v>
      </c>
      <c r="J95" s="78">
        <v>0.85</v>
      </c>
      <c r="K95" s="79"/>
      <c r="L95" s="644"/>
      <c r="M95" s="658"/>
      <c r="N95" s="658"/>
    </row>
    <row r="96" spans="1:14" ht="15.75" x14ac:dyDescent="0.25">
      <c r="A96" s="114">
        <f t="shared" si="17"/>
        <v>54</v>
      </c>
      <c r="B96" s="115" t="s">
        <v>35</v>
      </c>
      <c r="C96" s="207"/>
      <c r="D96" s="117" t="s">
        <v>392</v>
      </c>
      <c r="E96" s="76">
        <f t="shared" si="19"/>
        <v>0</v>
      </c>
      <c r="F96" s="76">
        <f t="shared" si="11"/>
        <v>0</v>
      </c>
      <c r="G96" s="76">
        <f t="shared" si="20"/>
        <v>0</v>
      </c>
      <c r="H96" s="75">
        <f t="shared" si="0"/>
        <v>0</v>
      </c>
      <c r="I96" s="85" t="s">
        <v>38</v>
      </c>
      <c r="J96" s="78">
        <v>1.03</v>
      </c>
      <c r="K96" s="79"/>
      <c r="L96" s="651"/>
      <c r="M96" s="658"/>
      <c r="N96" s="658"/>
    </row>
    <row r="97" spans="1:14" ht="15.75" x14ac:dyDescent="0.25">
      <c r="A97" s="114">
        <f t="shared" si="17"/>
        <v>55</v>
      </c>
      <c r="B97" s="120" t="s">
        <v>39</v>
      </c>
      <c r="C97" s="81" t="s">
        <v>71</v>
      </c>
      <c r="D97" s="117" t="s">
        <v>99</v>
      </c>
      <c r="E97" s="76">
        <f t="shared" si="19"/>
        <v>0</v>
      </c>
      <c r="F97" s="76">
        <f t="shared" si="11"/>
        <v>0</v>
      </c>
      <c r="G97" s="76">
        <f t="shared" si="20"/>
        <v>0</v>
      </c>
      <c r="H97" s="75">
        <f t="shared" si="0"/>
        <v>0</v>
      </c>
      <c r="I97" s="85" t="s">
        <v>38</v>
      </c>
      <c r="J97" s="83">
        <v>1.03</v>
      </c>
      <c r="K97" s="84"/>
      <c r="L97" s="651" t="s">
        <v>397</v>
      </c>
      <c r="M97" s="658"/>
      <c r="N97" s="658"/>
    </row>
    <row r="98" spans="1:14" ht="15.75" x14ac:dyDescent="0.25">
      <c r="A98" s="511">
        <f t="shared" si="17"/>
        <v>56</v>
      </c>
      <c r="B98" s="525" t="s">
        <v>35</v>
      </c>
      <c r="C98" s="485" t="s">
        <v>83</v>
      </c>
      <c r="D98" s="510" t="s">
        <v>91</v>
      </c>
      <c r="E98" s="467">
        <f t="shared" si="19"/>
        <v>0</v>
      </c>
      <c r="F98" s="467">
        <f t="shared" si="11"/>
        <v>0</v>
      </c>
      <c r="G98" s="467">
        <f t="shared" si="20"/>
        <v>0</v>
      </c>
      <c r="H98" s="473">
        <f>J98*K98</f>
        <v>0</v>
      </c>
      <c r="I98" s="468" t="s">
        <v>38</v>
      </c>
      <c r="J98" s="524">
        <v>0.68</v>
      </c>
      <c r="K98" s="488"/>
      <c r="L98" s="659" t="s">
        <v>586</v>
      </c>
      <c r="M98" s="658"/>
      <c r="N98" s="658"/>
    </row>
    <row r="99" spans="1:14" ht="15.75" x14ac:dyDescent="0.25">
      <c r="A99" s="114">
        <f t="shared" si="17"/>
        <v>57</v>
      </c>
      <c r="B99" s="86" t="s">
        <v>35</v>
      </c>
      <c r="C99" s="81" t="s">
        <v>36</v>
      </c>
      <c r="D99" s="208" t="s">
        <v>100</v>
      </c>
      <c r="E99" s="76">
        <f t="shared" si="19"/>
        <v>0</v>
      </c>
      <c r="F99" s="76">
        <f t="shared" si="11"/>
        <v>0</v>
      </c>
      <c r="G99" s="76">
        <f t="shared" si="20"/>
        <v>0</v>
      </c>
      <c r="H99" s="75">
        <f t="shared" ref="H99:H100" si="21">J99*K99</f>
        <v>0</v>
      </c>
      <c r="I99" s="85" t="s">
        <v>38</v>
      </c>
      <c r="J99" s="83">
        <v>0.68</v>
      </c>
      <c r="K99" s="79"/>
      <c r="L99" s="651" t="s">
        <v>526</v>
      </c>
      <c r="M99" s="658"/>
      <c r="N99" s="658"/>
    </row>
    <row r="100" spans="1:14" ht="15.75" x14ac:dyDescent="0.25">
      <c r="A100" s="114">
        <f t="shared" si="17"/>
        <v>58</v>
      </c>
      <c r="B100" s="86" t="s">
        <v>35</v>
      </c>
      <c r="C100" s="81"/>
      <c r="D100" s="208" t="s">
        <v>393</v>
      </c>
      <c r="E100" s="76">
        <f t="shared" si="19"/>
        <v>0</v>
      </c>
      <c r="F100" s="76">
        <f t="shared" si="11"/>
        <v>0</v>
      </c>
      <c r="G100" s="76">
        <f t="shared" si="20"/>
        <v>0</v>
      </c>
      <c r="H100" s="75">
        <f t="shared" si="21"/>
        <v>0</v>
      </c>
      <c r="I100" s="85" t="s">
        <v>38</v>
      </c>
      <c r="J100" s="83">
        <v>0.67</v>
      </c>
      <c r="K100" s="79"/>
      <c r="L100" s="166" t="s">
        <v>43</v>
      </c>
      <c r="M100" s="658"/>
      <c r="N100" s="658"/>
    </row>
    <row r="101" spans="1:14" ht="15.75" x14ac:dyDescent="0.25">
      <c r="A101" s="114">
        <f t="shared" si="17"/>
        <v>59</v>
      </c>
      <c r="B101" s="86" t="s">
        <v>35</v>
      </c>
      <c r="C101" s="81" t="s">
        <v>36</v>
      </c>
      <c r="D101" s="208" t="s">
        <v>102</v>
      </c>
      <c r="E101" s="76">
        <f t="shared" si="19"/>
        <v>0</v>
      </c>
      <c r="F101" s="76">
        <f t="shared" si="11"/>
        <v>0</v>
      </c>
      <c r="G101" s="76">
        <f t="shared" si="20"/>
        <v>0</v>
      </c>
      <c r="H101" s="76">
        <f t="shared" ref="H101:H107" si="22">J101*K101</f>
        <v>0</v>
      </c>
      <c r="I101" s="77" t="s">
        <v>38</v>
      </c>
      <c r="J101" s="78">
        <v>0.81</v>
      </c>
      <c r="K101" s="79"/>
      <c r="L101" s="644"/>
      <c r="M101" s="658"/>
      <c r="N101" s="658"/>
    </row>
    <row r="102" spans="1:14" ht="15.75" x14ac:dyDescent="0.25">
      <c r="A102" s="114">
        <f t="shared" si="17"/>
        <v>60</v>
      </c>
      <c r="B102" s="120" t="s">
        <v>39</v>
      </c>
      <c r="C102" s="81" t="s">
        <v>71</v>
      </c>
      <c r="D102" s="205" t="s">
        <v>96</v>
      </c>
      <c r="E102" s="76">
        <f t="shared" si="19"/>
        <v>0</v>
      </c>
      <c r="F102" s="76">
        <f t="shared" si="11"/>
        <v>0</v>
      </c>
      <c r="G102" s="76">
        <f t="shared" si="20"/>
        <v>0</v>
      </c>
      <c r="H102" s="75">
        <f t="shared" si="22"/>
        <v>0</v>
      </c>
      <c r="I102" s="77" t="s">
        <v>38</v>
      </c>
      <c r="J102" s="206">
        <v>0.77</v>
      </c>
      <c r="K102" s="84"/>
      <c r="L102" s="651" t="s">
        <v>397</v>
      </c>
      <c r="M102" s="658"/>
      <c r="N102" s="658"/>
    </row>
    <row r="103" spans="1:14" ht="15.75" hidden="1" x14ac:dyDescent="0.25">
      <c r="A103" s="114">
        <f t="shared" si="17"/>
        <v>61</v>
      </c>
      <c r="B103" s="86" t="s">
        <v>35</v>
      </c>
      <c r="C103" s="81" t="s">
        <v>36</v>
      </c>
      <c r="D103" s="208" t="s">
        <v>103</v>
      </c>
      <c r="E103" s="76">
        <f t="shared" si="19"/>
        <v>0</v>
      </c>
      <c r="F103" s="76">
        <f t="shared" si="11"/>
        <v>0</v>
      </c>
      <c r="G103" s="76">
        <f t="shared" si="20"/>
        <v>0</v>
      </c>
      <c r="H103" s="209">
        <f t="shared" si="22"/>
        <v>0</v>
      </c>
      <c r="I103" s="210" t="s">
        <v>38</v>
      </c>
      <c r="J103" s="78">
        <v>0.68</v>
      </c>
      <c r="K103" s="79"/>
      <c r="L103" s="644"/>
      <c r="M103" s="658"/>
      <c r="N103" s="658"/>
    </row>
    <row r="104" spans="1:14" ht="15.75" x14ac:dyDescent="0.25">
      <c r="A104" s="511">
        <v>61</v>
      </c>
      <c r="B104" s="525" t="s">
        <v>35</v>
      </c>
      <c r="C104" s="466" t="s">
        <v>36</v>
      </c>
      <c r="D104" s="526" t="s">
        <v>104</v>
      </c>
      <c r="E104" s="467">
        <f t="shared" si="19"/>
        <v>0</v>
      </c>
      <c r="F104" s="467">
        <f t="shared" si="11"/>
        <v>0</v>
      </c>
      <c r="G104" s="467">
        <f t="shared" si="20"/>
        <v>0</v>
      </c>
      <c r="H104" s="549">
        <f t="shared" si="22"/>
        <v>0</v>
      </c>
      <c r="I104" s="550" t="s">
        <v>38</v>
      </c>
      <c r="J104" s="535">
        <v>0.83</v>
      </c>
      <c r="K104" s="488"/>
      <c r="L104" s="537"/>
      <c r="M104" s="658"/>
      <c r="N104" s="658"/>
    </row>
    <row r="105" spans="1:14" ht="15.75" x14ac:dyDescent="0.25">
      <c r="A105" s="511">
        <f t="shared" si="17"/>
        <v>62</v>
      </c>
      <c r="B105" s="525" t="s">
        <v>35</v>
      </c>
      <c r="C105" s="466" t="s">
        <v>36</v>
      </c>
      <c r="D105" s="526" t="s">
        <v>565</v>
      </c>
      <c r="E105" s="467">
        <f t="shared" si="19"/>
        <v>0</v>
      </c>
      <c r="F105" s="467">
        <f t="shared" si="11"/>
        <v>0</v>
      </c>
      <c r="G105" s="467">
        <f t="shared" si="20"/>
        <v>0</v>
      </c>
      <c r="H105" s="549">
        <f t="shared" si="22"/>
        <v>0</v>
      </c>
      <c r="I105" s="550" t="s">
        <v>38</v>
      </c>
      <c r="J105" s="535">
        <v>0.86</v>
      </c>
      <c r="K105" s="488"/>
      <c r="L105" s="659"/>
      <c r="M105" s="658"/>
      <c r="N105" s="658"/>
    </row>
    <row r="106" spans="1:14" ht="15.75" x14ac:dyDescent="0.25">
      <c r="A106" s="114">
        <f t="shared" si="17"/>
        <v>63</v>
      </c>
      <c r="B106" s="86" t="s">
        <v>35</v>
      </c>
      <c r="C106" s="81"/>
      <c r="D106" s="208" t="s">
        <v>105</v>
      </c>
      <c r="E106" s="76">
        <f t="shared" si="19"/>
        <v>0</v>
      </c>
      <c r="F106" s="76">
        <f t="shared" si="11"/>
        <v>0</v>
      </c>
      <c r="G106" s="76">
        <f t="shared" si="20"/>
        <v>0</v>
      </c>
      <c r="H106" s="209">
        <f t="shared" si="22"/>
        <v>0</v>
      </c>
      <c r="I106" s="210" t="s">
        <v>38</v>
      </c>
      <c r="J106" s="78">
        <v>0.68</v>
      </c>
      <c r="K106" s="79"/>
      <c r="L106" s="651" t="s">
        <v>397</v>
      </c>
      <c r="M106" s="658"/>
      <c r="N106" s="658"/>
    </row>
    <row r="107" spans="1:14" ht="15.75" x14ac:dyDescent="0.25">
      <c r="A107" s="114">
        <f t="shared" si="17"/>
        <v>64</v>
      </c>
      <c r="B107" s="86" t="s">
        <v>35</v>
      </c>
      <c r="C107" s="81"/>
      <c r="D107" s="208" t="s">
        <v>106</v>
      </c>
      <c r="E107" s="76">
        <f t="shared" si="19"/>
        <v>0</v>
      </c>
      <c r="F107" s="76">
        <f t="shared" si="11"/>
        <v>0</v>
      </c>
      <c r="G107" s="76">
        <f t="shared" si="20"/>
        <v>0</v>
      </c>
      <c r="H107" s="209">
        <f t="shared" si="22"/>
        <v>0</v>
      </c>
      <c r="I107" s="210" t="s">
        <v>38</v>
      </c>
      <c r="J107" s="78">
        <v>0.87</v>
      </c>
      <c r="K107" s="79"/>
      <c r="L107" s="651"/>
      <c r="M107" s="658"/>
      <c r="N107" s="658"/>
    </row>
    <row r="108" spans="1:14" ht="15.75" x14ac:dyDescent="0.25">
      <c r="A108" s="114">
        <f t="shared" si="17"/>
        <v>65</v>
      </c>
      <c r="B108" s="120" t="s">
        <v>39</v>
      </c>
      <c r="C108" s="81"/>
      <c r="D108" s="208" t="s">
        <v>101</v>
      </c>
      <c r="E108" s="76">
        <f t="shared" si="19"/>
        <v>0</v>
      </c>
      <c r="F108" s="76">
        <f t="shared" si="11"/>
        <v>0</v>
      </c>
      <c r="G108" s="76">
        <f t="shared" si="20"/>
        <v>0</v>
      </c>
      <c r="H108" s="76">
        <f>J108*K108</f>
        <v>0</v>
      </c>
      <c r="I108" s="77" t="s">
        <v>38</v>
      </c>
      <c r="J108" s="83">
        <v>0.77</v>
      </c>
      <c r="K108" s="84"/>
      <c r="L108" s="644" t="s">
        <v>586</v>
      </c>
      <c r="M108" s="658"/>
      <c r="N108" s="658"/>
    </row>
    <row r="109" spans="1:14" ht="15.75" x14ac:dyDescent="0.25">
      <c r="A109" s="114">
        <f t="shared" si="17"/>
        <v>66</v>
      </c>
      <c r="B109" s="211" t="s">
        <v>35</v>
      </c>
      <c r="C109" s="119" t="s">
        <v>83</v>
      </c>
      <c r="D109" s="117" t="s">
        <v>107</v>
      </c>
      <c r="E109" s="76">
        <f t="shared" si="19"/>
        <v>0</v>
      </c>
      <c r="F109" s="76">
        <f t="shared" si="11"/>
        <v>0</v>
      </c>
      <c r="G109" s="76">
        <f t="shared" si="20"/>
        <v>0</v>
      </c>
      <c r="H109" s="76">
        <f>J109*K109</f>
        <v>0</v>
      </c>
      <c r="I109" s="77" t="s">
        <v>38</v>
      </c>
      <c r="J109" s="78">
        <v>0.83</v>
      </c>
      <c r="K109" s="79"/>
      <c r="L109" s="644"/>
      <c r="M109" s="658"/>
      <c r="N109" s="658"/>
    </row>
    <row r="110" spans="1:14" ht="15.75" x14ac:dyDescent="0.25">
      <c r="A110" s="114">
        <f t="shared" si="17"/>
        <v>67</v>
      </c>
      <c r="B110" s="211" t="s">
        <v>35</v>
      </c>
      <c r="C110" s="81"/>
      <c r="D110" s="117" t="s">
        <v>394</v>
      </c>
      <c r="E110" s="76">
        <f t="shared" si="19"/>
        <v>0</v>
      </c>
      <c r="F110" s="76">
        <f t="shared" si="11"/>
        <v>0</v>
      </c>
      <c r="G110" s="76">
        <f t="shared" si="20"/>
        <v>0</v>
      </c>
      <c r="H110" s="75">
        <f>J110*K110</f>
        <v>0</v>
      </c>
      <c r="I110" s="77" t="s">
        <v>38</v>
      </c>
      <c r="J110" s="83">
        <v>0.74</v>
      </c>
      <c r="K110" s="79"/>
      <c r="L110" s="644" t="s">
        <v>586</v>
      </c>
      <c r="M110" s="658"/>
      <c r="N110" s="658"/>
    </row>
    <row r="111" spans="1:14" ht="15.75" x14ac:dyDescent="0.25">
      <c r="A111" s="511">
        <f t="shared" si="17"/>
        <v>68</v>
      </c>
      <c r="B111" s="472" t="s">
        <v>35</v>
      </c>
      <c r="C111" s="466" t="s">
        <v>36</v>
      </c>
      <c r="D111" s="580" t="s">
        <v>108</v>
      </c>
      <c r="E111" s="467">
        <f t="shared" si="19"/>
        <v>0</v>
      </c>
      <c r="F111" s="467">
        <f t="shared" si="11"/>
        <v>0</v>
      </c>
      <c r="G111" s="467">
        <f t="shared" si="20"/>
        <v>0</v>
      </c>
      <c r="H111" s="467">
        <f t="shared" si="0"/>
        <v>0</v>
      </c>
      <c r="I111" s="468" t="s">
        <v>38</v>
      </c>
      <c r="J111" s="469">
        <v>0.81</v>
      </c>
      <c r="K111" s="470"/>
      <c r="L111" s="659"/>
      <c r="M111" s="658"/>
      <c r="N111" s="658"/>
    </row>
    <row r="112" spans="1:14" ht="15.75" x14ac:dyDescent="0.25">
      <c r="A112" s="114">
        <f t="shared" si="17"/>
        <v>69</v>
      </c>
      <c r="B112" s="72" t="s">
        <v>35</v>
      </c>
      <c r="C112" s="212"/>
      <c r="D112" s="186" t="s">
        <v>109</v>
      </c>
      <c r="E112" s="76">
        <f t="shared" si="19"/>
        <v>0</v>
      </c>
      <c r="F112" s="76">
        <f t="shared" si="11"/>
        <v>0</v>
      </c>
      <c r="G112" s="76">
        <f t="shared" si="20"/>
        <v>0</v>
      </c>
      <c r="H112" s="76">
        <f>J112*K112</f>
        <v>0</v>
      </c>
      <c r="I112" s="77" t="s">
        <v>38</v>
      </c>
      <c r="J112" s="213">
        <v>0.68</v>
      </c>
      <c r="K112" s="214"/>
      <c r="L112" s="644" t="s">
        <v>554</v>
      </c>
      <c r="M112" s="658"/>
      <c r="N112" s="658"/>
    </row>
    <row r="113" spans="1:14" ht="16.5" thickBot="1" x14ac:dyDescent="0.3">
      <c r="A113" s="511">
        <f t="shared" si="17"/>
        <v>70</v>
      </c>
      <c r="B113" s="472" t="s">
        <v>35</v>
      </c>
      <c r="C113" s="611" t="s">
        <v>36</v>
      </c>
      <c r="D113" s="547" t="s">
        <v>593</v>
      </c>
      <c r="E113" s="467">
        <f t="shared" si="19"/>
        <v>0</v>
      </c>
      <c r="F113" s="467">
        <f t="shared" si="11"/>
        <v>0</v>
      </c>
      <c r="G113" s="506">
        <f t="shared" si="20"/>
        <v>0</v>
      </c>
      <c r="H113" s="467">
        <f>J113*K113</f>
        <v>0</v>
      </c>
      <c r="I113" s="468" t="s">
        <v>38</v>
      </c>
      <c r="J113" s="551">
        <v>0.87</v>
      </c>
      <c r="K113" s="560"/>
      <c r="L113" s="659"/>
      <c r="M113" s="658"/>
      <c r="N113" s="658"/>
    </row>
    <row r="114" spans="1:14" ht="16.5" thickBot="1" x14ac:dyDescent="0.3">
      <c r="A114" s="193"/>
      <c r="B114" s="194"/>
      <c r="C114" s="195"/>
      <c r="D114" s="196" t="s">
        <v>110</v>
      </c>
      <c r="E114" s="215"/>
      <c r="F114" s="215"/>
      <c r="G114" s="215"/>
      <c r="H114" s="215"/>
      <c r="I114" s="215"/>
      <c r="J114" s="198"/>
      <c r="K114" s="182"/>
      <c r="L114" s="199"/>
      <c r="M114" s="658"/>
      <c r="N114" s="658"/>
    </row>
    <row r="115" spans="1:14" ht="16.5" thickBot="1" x14ac:dyDescent="0.25">
      <c r="A115" s="216"/>
      <c r="B115" s="217"/>
      <c r="C115" s="218"/>
      <c r="D115" s="219" t="s">
        <v>111</v>
      </c>
      <c r="E115" s="220"/>
      <c r="F115" s="220"/>
      <c r="G115" s="220"/>
      <c r="H115" s="220"/>
      <c r="I115" s="220"/>
      <c r="J115" s="221"/>
      <c r="K115" s="222"/>
      <c r="L115" s="223"/>
      <c r="M115" s="658"/>
      <c r="N115" s="658"/>
    </row>
    <row r="116" spans="1:14" ht="18" hidden="1" customHeight="1" x14ac:dyDescent="0.2">
      <c r="A116" s="94">
        <f>A113+1</f>
        <v>71</v>
      </c>
      <c r="B116" s="224" t="s">
        <v>35</v>
      </c>
      <c r="C116" s="225"/>
      <c r="D116" s="226" t="s">
        <v>517</v>
      </c>
      <c r="E116" s="151">
        <f>ROUND(J116*0.9,6)*K116</f>
        <v>0</v>
      </c>
      <c r="F116" s="151">
        <f t="shared" si="11"/>
        <v>0</v>
      </c>
      <c r="G116" s="151">
        <f t="shared" ref="G116:G126" si="23">ROUND(J116*0.95,6)*K116</f>
        <v>0</v>
      </c>
      <c r="H116" s="151">
        <f t="shared" si="0"/>
        <v>0</v>
      </c>
      <c r="I116" s="227" t="s">
        <v>38</v>
      </c>
      <c r="J116" s="191">
        <v>0.67</v>
      </c>
      <c r="K116" s="228"/>
      <c r="L116" s="686" t="s">
        <v>545</v>
      </c>
      <c r="M116" s="658"/>
      <c r="N116" s="658"/>
    </row>
    <row r="117" spans="1:14" ht="15.75" x14ac:dyDescent="0.2">
      <c r="A117" s="483">
        <v>71</v>
      </c>
      <c r="B117" s="614" t="s">
        <v>35</v>
      </c>
      <c r="C117" s="616" t="s">
        <v>116</v>
      </c>
      <c r="D117" s="617" t="s">
        <v>555</v>
      </c>
      <c r="E117" s="467">
        <f t="shared" ref="E117:E118" si="24">ROUND(J117*0.9,6)*K117</f>
        <v>0</v>
      </c>
      <c r="F117" s="467">
        <f t="shared" si="11"/>
        <v>0</v>
      </c>
      <c r="G117" s="467">
        <f t="shared" si="23"/>
        <v>0</v>
      </c>
      <c r="H117" s="467">
        <f t="shared" si="0"/>
        <v>0</v>
      </c>
      <c r="I117" s="468" t="s">
        <v>38</v>
      </c>
      <c r="J117" s="551">
        <v>0.9</v>
      </c>
      <c r="K117" s="556"/>
      <c r="L117" s="666"/>
      <c r="M117" s="742"/>
      <c r="N117" s="658"/>
    </row>
    <row r="118" spans="1:14" ht="16.5" thickBot="1" x14ac:dyDescent="0.25">
      <c r="A118" s="483">
        <f t="shared" ref="A118" si="25">A117+1</f>
        <v>72</v>
      </c>
      <c r="B118" s="614" t="s">
        <v>35</v>
      </c>
      <c r="C118" s="616" t="s">
        <v>58</v>
      </c>
      <c r="D118" s="617" t="s">
        <v>112</v>
      </c>
      <c r="E118" s="467">
        <f t="shared" si="24"/>
        <v>0</v>
      </c>
      <c r="F118" s="467">
        <f t="shared" si="11"/>
        <v>0</v>
      </c>
      <c r="G118" s="467">
        <f t="shared" si="23"/>
        <v>0</v>
      </c>
      <c r="H118" s="467">
        <f t="shared" si="0"/>
        <v>0</v>
      </c>
      <c r="I118" s="468" t="s">
        <v>38</v>
      </c>
      <c r="J118" s="551">
        <v>0.78</v>
      </c>
      <c r="K118" s="556"/>
      <c r="L118" s="659"/>
      <c r="M118" s="658"/>
      <c r="N118" s="658"/>
    </row>
    <row r="119" spans="1:14" ht="15" customHeight="1" thickBot="1" x14ac:dyDescent="0.25">
      <c r="A119" s="216"/>
      <c r="B119" s="217"/>
      <c r="C119" s="218"/>
      <c r="D119" s="219" t="s">
        <v>113</v>
      </c>
      <c r="E119" s="220"/>
      <c r="F119" s="220"/>
      <c r="G119" s="220"/>
      <c r="H119" s="220"/>
      <c r="I119" s="220"/>
      <c r="J119" s="221"/>
      <c r="K119" s="222"/>
      <c r="L119" s="223"/>
      <c r="M119" s="658"/>
      <c r="N119" s="658"/>
    </row>
    <row r="120" spans="1:14" ht="15.75" x14ac:dyDescent="0.25">
      <c r="A120" s="94">
        <f>A118+1</f>
        <v>73</v>
      </c>
      <c r="B120" s="239" t="s">
        <v>35</v>
      </c>
      <c r="C120" s="108"/>
      <c r="D120" s="640" t="s">
        <v>516</v>
      </c>
      <c r="E120" s="151">
        <f>ROUND(J120*0.9,6)*K120</f>
        <v>0</v>
      </c>
      <c r="F120" s="151">
        <f t="shared" si="11"/>
        <v>0</v>
      </c>
      <c r="G120" s="151">
        <f t="shared" si="23"/>
        <v>0</v>
      </c>
      <c r="H120" s="98">
        <f t="shared" si="0"/>
        <v>0</v>
      </c>
      <c r="I120" s="99" t="s">
        <v>38</v>
      </c>
      <c r="J120" s="105">
        <v>0.67</v>
      </c>
      <c r="K120" s="106"/>
      <c r="L120" s="678"/>
      <c r="M120" s="658"/>
      <c r="N120" s="658"/>
    </row>
    <row r="121" spans="1:14" ht="15.75" x14ac:dyDescent="0.25">
      <c r="A121" s="483">
        <f t="shared" ref="A121:A123" si="26">A120+1</f>
        <v>74</v>
      </c>
      <c r="B121" s="525" t="s">
        <v>35</v>
      </c>
      <c r="C121" s="611" t="s">
        <v>83</v>
      </c>
      <c r="D121" s="612" t="s">
        <v>489</v>
      </c>
      <c r="E121" s="467">
        <f t="shared" ref="E121:E123" si="27">ROUND(J121*0.9,6)*K121</f>
        <v>0</v>
      </c>
      <c r="F121" s="467">
        <f t="shared" si="11"/>
        <v>0</v>
      </c>
      <c r="G121" s="467">
        <f t="shared" si="23"/>
        <v>0</v>
      </c>
      <c r="H121" s="549">
        <f t="shared" si="0"/>
        <v>0</v>
      </c>
      <c r="I121" s="550" t="s">
        <v>38</v>
      </c>
      <c r="J121" s="551">
        <v>0.55000000000000004</v>
      </c>
      <c r="K121" s="470"/>
      <c r="L121" s="634"/>
      <c r="M121" s="658"/>
      <c r="N121" s="658"/>
    </row>
    <row r="122" spans="1:14" ht="16.5" customHeight="1" x14ac:dyDescent="0.25">
      <c r="A122" s="483">
        <f t="shared" si="26"/>
        <v>75</v>
      </c>
      <c r="B122" s="614" t="s">
        <v>35</v>
      </c>
      <c r="C122" s="611" t="s">
        <v>58</v>
      </c>
      <c r="D122" s="612" t="s">
        <v>487</v>
      </c>
      <c r="E122" s="467">
        <f t="shared" si="27"/>
        <v>0</v>
      </c>
      <c r="F122" s="467">
        <f t="shared" si="11"/>
        <v>0</v>
      </c>
      <c r="G122" s="467">
        <f t="shared" si="23"/>
        <v>0</v>
      </c>
      <c r="H122" s="549">
        <f t="shared" si="0"/>
        <v>0</v>
      </c>
      <c r="I122" s="550" t="s">
        <v>38</v>
      </c>
      <c r="J122" s="551">
        <v>0.55000000000000004</v>
      </c>
      <c r="K122" s="470"/>
      <c r="L122" s="659" t="s">
        <v>554</v>
      </c>
      <c r="M122" s="658"/>
      <c r="N122" s="658"/>
    </row>
    <row r="123" spans="1:14" ht="17.25" customHeight="1" thickBot="1" x14ac:dyDescent="0.3">
      <c r="A123" s="94">
        <f t="shared" si="26"/>
        <v>76</v>
      </c>
      <c r="B123" s="224" t="s">
        <v>35</v>
      </c>
      <c r="C123" s="247"/>
      <c r="D123" s="684" t="s">
        <v>488</v>
      </c>
      <c r="E123" s="151">
        <f t="shared" si="27"/>
        <v>0</v>
      </c>
      <c r="F123" s="151">
        <f t="shared" si="11"/>
        <v>0</v>
      </c>
      <c r="G123" s="151">
        <f t="shared" si="23"/>
        <v>0</v>
      </c>
      <c r="H123" s="189">
        <f t="shared" si="0"/>
        <v>0</v>
      </c>
      <c r="I123" s="190" t="s">
        <v>38</v>
      </c>
      <c r="J123" s="191">
        <v>0.68</v>
      </c>
      <c r="K123" s="101"/>
      <c r="L123" s="678"/>
      <c r="M123" s="658"/>
      <c r="N123" s="658"/>
    </row>
    <row r="124" spans="1:14" ht="16.5" thickBot="1" x14ac:dyDescent="0.25">
      <c r="A124" s="216"/>
      <c r="B124" s="217"/>
      <c r="C124" s="218"/>
      <c r="D124" s="219" t="s">
        <v>114</v>
      </c>
      <c r="E124" s="220"/>
      <c r="F124" s="220"/>
      <c r="G124" s="220"/>
      <c r="H124" s="220"/>
      <c r="I124" s="220"/>
      <c r="J124" s="221"/>
      <c r="K124" s="222"/>
      <c r="L124" s="223"/>
      <c r="M124" s="658"/>
      <c r="N124" s="658"/>
    </row>
    <row r="125" spans="1:14" ht="15.75" hidden="1" x14ac:dyDescent="0.25">
      <c r="A125" s="483">
        <f>A123+1</f>
        <v>77</v>
      </c>
      <c r="B125" s="614" t="s">
        <v>35</v>
      </c>
      <c r="C125" s="466" t="s">
        <v>71</v>
      </c>
      <c r="D125" s="510" t="s">
        <v>115</v>
      </c>
      <c r="E125" s="467">
        <f>ROUND(J125*0.9,6)*K125</f>
        <v>0</v>
      </c>
      <c r="F125" s="467">
        <f t="shared" si="11"/>
        <v>0</v>
      </c>
      <c r="G125" s="467">
        <f t="shared" si="23"/>
        <v>0</v>
      </c>
      <c r="H125" s="467">
        <f t="shared" si="0"/>
        <v>0</v>
      </c>
      <c r="I125" s="468" t="s">
        <v>38</v>
      </c>
      <c r="J125" s="551">
        <v>0.55000000000000004</v>
      </c>
      <c r="K125" s="470"/>
      <c r="L125" s="659" t="s">
        <v>554</v>
      </c>
      <c r="M125" s="658"/>
      <c r="N125" s="658"/>
    </row>
    <row r="126" spans="1:14" ht="15.75" hidden="1" x14ac:dyDescent="0.25">
      <c r="A126" s="483">
        <f t="shared" ref="A126" si="28">A125+1</f>
        <v>78</v>
      </c>
      <c r="B126" s="614" t="s">
        <v>35</v>
      </c>
      <c r="C126" s="466"/>
      <c r="D126" s="532" t="s">
        <v>514</v>
      </c>
      <c r="E126" s="467">
        <f>ROUND(J126*0.9,6)*K126</f>
        <v>0</v>
      </c>
      <c r="F126" s="467">
        <f t="shared" si="11"/>
        <v>0</v>
      </c>
      <c r="G126" s="467">
        <f t="shared" si="23"/>
        <v>0</v>
      </c>
      <c r="H126" s="467">
        <f t="shared" si="0"/>
        <v>0</v>
      </c>
      <c r="I126" s="468" t="s">
        <v>38</v>
      </c>
      <c r="J126" s="551">
        <v>1.37</v>
      </c>
      <c r="K126" s="470"/>
      <c r="L126" s="659" t="s">
        <v>545</v>
      </c>
      <c r="M126" s="658"/>
      <c r="N126" s="658"/>
    </row>
    <row r="127" spans="1:14" ht="15.75" hidden="1" x14ac:dyDescent="0.25">
      <c r="A127" s="483">
        <v>85</v>
      </c>
      <c r="B127" s="528" t="s">
        <v>39</v>
      </c>
      <c r="C127" s="466" t="s">
        <v>83</v>
      </c>
      <c r="D127" s="532" t="s">
        <v>367</v>
      </c>
      <c r="E127" s="467">
        <f>ROUND(J127*0.9,6)*K127</f>
        <v>0</v>
      </c>
      <c r="F127" s="467">
        <f t="shared" si="11"/>
        <v>0</v>
      </c>
      <c r="G127" s="467">
        <f>ROUND(J127*0.95,6)*K127</f>
        <v>0</v>
      </c>
      <c r="H127" s="467">
        <f t="shared" si="0"/>
        <v>0</v>
      </c>
      <c r="I127" s="468" t="s">
        <v>38</v>
      </c>
      <c r="J127" s="469">
        <v>0.6</v>
      </c>
      <c r="K127" s="470"/>
      <c r="L127" s="659" t="s">
        <v>545</v>
      </c>
      <c r="M127" s="658"/>
      <c r="N127" s="658"/>
    </row>
    <row r="128" spans="1:14" ht="16.5" thickBot="1" x14ac:dyDescent="0.3">
      <c r="A128" s="483">
        <v>77</v>
      </c>
      <c r="B128" s="614" t="s">
        <v>35</v>
      </c>
      <c r="C128" s="466" t="s">
        <v>83</v>
      </c>
      <c r="D128" s="615" t="s">
        <v>117</v>
      </c>
      <c r="E128" s="467">
        <f t="shared" ref="E128" si="29">ROUND(J128*0.9,6)*K128</f>
        <v>0</v>
      </c>
      <c r="F128" s="467">
        <f t="shared" si="11"/>
        <v>0</v>
      </c>
      <c r="G128" s="467">
        <f t="shared" ref="G128" si="30">ROUND(J128*0.95,6)*K128</f>
        <v>0</v>
      </c>
      <c r="H128" s="467">
        <f t="shared" si="0"/>
        <v>0</v>
      </c>
      <c r="I128" s="468" t="s">
        <v>38</v>
      </c>
      <c r="J128" s="551">
        <v>0.78</v>
      </c>
      <c r="K128" s="470"/>
      <c r="L128" s="613"/>
      <c r="M128" s="658"/>
      <c r="N128" s="658"/>
    </row>
    <row r="129" spans="1:14" ht="16.5" thickBot="1" x14ac:dyDescent="0.25">
      <c r="A129" s="216"/>
      <c r="B129" s="217"/>
      <c r="C129" s="218"/>
      <c r="D129" s="219" t="s">
        <v>118</v>
      </c>
      <c r="E129" s="220"/>
      <c r="F129" s="220"/>
      <c r="G129" s="220"/>
      <c r="H129" s="220"/>
      <c r="I129" s="220"/>
      <c r="J129" s="221"/>
      <c r="K129" s="222"/>
      <c r="L129" s="223"/>
      <c r="M129" s="658"/>
      <c r="N129" s="658"/>
    </row>
    <row r="130" spans="1:14" ht="15.75" hidden="1" x14ac:dyDescent="0.25">
      <c r="A130" s="163">
        <f>A128+1</f>
        <v>78</v>
      </c>
      <c r="B130" s="236" t="s">
        <v>39</v>
      </c>
      <c r="C130" s="119"/>
      <c r="D130" s="229" t="s">
        <v>374</v>
      </c>
      <c r="E130" s="76">
        <f>ROUND(J130*0.9,6)*K130</f>
        <v>0</v>
      </c>
      <c r="F130" s="76">
        <f t="shared" si="11"/>
        <v>0</v>
      </c>
      <c r="G130" s="76">
        <f t="shared" ref="G130:G149" si="31">ROUND(J130*0.95,6)*K130</f>
        <v>0</v>
      </c>
      <c r="H130" s="76">
        <f t="shared" si="0"/>
        <v>0</v>
      </c>
      <c r="I130" s="85" t="s">
        <v>38</v>
      </c>
      <c r="J130" s="78">
        <v>0.57999999999999996</v>
      </c>
      <c r="K130" s="79"/>
      <c r="L130" s="707" t="s">
        <v>550</v>
      </c>
      <c r="M130" s="658"/>
      <c r="N130" s="658"/>
    </row>
    <row r="131" spans="1:14" ht="15.75" x14ac:dyDescent="0.25">
      <c r="A131" s="163">
        <v>78</v>
      </c>
      <c r="B131" s="72" t="s">
        <v>35</v>
      </c>
      <c r="C131" s="81"/>
      <c r="D131" s="229" t="s">
        <v>119</v>
      </c>
      <c r="E131" s="76">
        <f>ROUND(J131*0.9,6)*K131</f>
        <v>0</v>
      </c>
      <c r="F131" s="76">
        <f t="shared" si="11"/>
        <v>0</v>
      </c>
      <c r="G131" s="76">
        <f t="shared" si="31"/>
        <v>0</v>
      </c>
      <c r="H131" s="76">
        <f t="shared" si="0"/>
        <v>0</v>
      </c>
      <c r="I131" s="85" t="s">
        <v>38</v>
      </c>
      <c r="J131" s="83">
        <v>0.67</v>
      </c>
      <c r="K131" s="84"/>
      <c r="L131" s="726"/>
      <c r="M131" s="658"/>
      <c r="N131" s="658"/>
    </row>
    <row r="132" spans="1:14" ht="15.75" x14ac:dyDescent="0.25">
      <c r="A132" s="163">
        <f t="shared" ref="A132" si="32">A131+1</f>
        <v>79</v>
      </c>
      <c r="B132" s="236" t="s">
        <v>39</v>
      </c>
      <c r="C132" s="119" t="s">
        <v>51</v>
      </c>
      <c r="D132" s="229" t="s">
        <v>120</v>
      </c>
      <c r="E132" s="76">
        <f t="shared" ref="E132:E138" si="33">ROUND(J132*0.9,6)*K132</f>
        <v>0</v>
      </c>
      <c r="F132" s="76">
        <f t="shared" si="11"/>
        <v>0</v>
      </c>
      <c r="G132" s="76">
        <f t="shared" si="31"/>
        <v>0</v>
      </c>
      <c r="H132" s="75">
        <f t="shared" si="0"/>
        <v>0</v>
      </c>
      <c r="I132" s="85" t="s">
        <v>38</v>
      </c>
      <c r="J132" s="78">
        <v>0.67</v>
      </c>
      <c r="K132" s="79"/>
      <c r="L132" s="707" t="s">
        <v>545</v>
      </c>
      <c r="M132" s="658"/>
      <c r="N132" s="658"/>
    </row>
    <row r="133" spans="1:14" ht="15.75" x14ac:dyDescent="0.25">
      <c r="A133" s="163">
        <f>A132+1</f>
        <v>80</v>
      </c>
      <c r="B133" s="72" t="s">
        <v>35</v>
      </c>
      <c r="C133" s="81" t="s">
        <v>36</v>
      </c>
      <c r="D133" s="186" t="s">
        <v>121</v>
      </c>
      <c r="E133" s="76">
        <f t="shared" si="33"/>
        <v>0</v>
      </c>
      <c r="F133" s="76">
        <f t="shared" ref="F133:F180" si="34">ROUND(J133*0.93,6)*K133</f>
        <v>0</v>
      </c>
      <c r="G133" s="76">
        <f t="shared" si="31"/>
        <v>0</v>
      </c>
      <c r="H133" s="76">
        <f t="shared" si="0"/>
        <v>0</v>
      </c>
      <c r="I133" s="77" t="s">
        <v>38</v>
      </c>
      <c r="J133" s="83">
        <v>0.67</v>
      </c>
      <c r="K133" s="84"/>
      <c r="L133" s="707" t="s">
        <v>397</v>
      </c>
      <c r="M133" s="658"/>
      <c r="N133" s="658"/>
    </row>
    <row r="134" spans="1:14" ht="15.75" x14ac:dyDescent="0.25">
      <c r="A134" s="163">
        <f t="shared" ref="A134:A135" si="35">A133+1</f>
        <v>81</v>
      </c>
      <c r="B134" s="72" t="s">
        <v>35</v>
      </c>
      <c r="C134" s="81"/>
      <c r="D134" s="186" t="s">
        <v>548</v>
      </c>
      <c r="E134" s="76">
        <f t="shared" si="33"/>
        <v>0</v>
      </c>
      <c r="F134" s="76">
        <f t="shared" si="34"/>
        <v>0</v>
      </c>
      <c r="G134" s="76">
        <f t="shared" si="31"/>
        <v>0</v>
      </c>
      <c r="H134" s="76">
        <f t="shared" si="0"/>
        <v>0</v>
      </c>
      <c r="I134" s="77" t="s">
        <v>38</v>
      </c>
      <c r="J134" s="83">
        <v>0.68</v>
      </c>
      <c r="K134" s="84"/>
      <c r="L134" s="707"/>
      <c r="M134" s="658"/>
      <c r="N134" s="658"/>
    </row>
    <row r="135" spans="1:14" ht="15.75" x14ac:dyDescent="0.25">
      <c r="A135" s="163">
        <f t="shared" si="35"/>
        <v>82</v>
      </c>
      <c r="B135" s="72" t="s">
        <v>35</v>
      </c>
      <c r="C135" s="81" t="s">
        <v>51</v>
      </c>
      <c r="D135" s="186" t="s">
        <v>122</v>
      </c>
      <c r="E135" s="76">
        <f t="shared" si="33"/>
        <v>0</v>
      </c>
      <c r="F135" s="76">
        <f t="shared" si="34"/>
        <v>0</v>
      </c>
      <c r="G135" s="76">
        <f t="shared" si="31"/>
        <v>0</v>
      </c>
      <c r="H135" s="76">
        <f t="shared" si="0"/>
        <v>0</v>
      </c>
      <c r="I135" s="77" t="s">
        <v>38</v>
      </c>
      <c r="J135" s="83">
        <v>0.67</v>
      </c>
      <c r="K135" s="84"/>
      <c r="L135" s="707" t="s">
        <v>397</v>
      </c>
      <c r="M135" s="658"/>
      <c r="N135" s="658"/>
    </row>
    <row r="136" spans="1:14" ht="15.75" x14ac:dyDescent="0.25">
      <c r="A136" s="163">
        <f t="shared" ref="A136:A138" si="36">A135+1</f>
        <v>83</v>
      </c>
      <c r="B136" s="72" t="s">
        <v>35</v>
      </c>
      <c r="C136" s="81"/>
      <c r="D136" s="186" t="s">
        <v>515</v>
      </c>
      <c r="E136" s="76">
        <f t="shared" si="33"/>
        <v>0</v>
      </c>
      <c r="F136" s="76">
        <f t="shared" si="34"/>
        <v>0</v>
      </c>
      <c r="G136" s="76">
        <f t="shared" si="31"/>
        <v>0</v>
      </c>
      <c r="H136" s="76">
        <f t="shared" si="0"/>
        <v>0</v>
      </c>
      <c r="I136" s="77" t="s">
        <v>38</v>
      </c>
      <c r="J136" s="83">
        <v>1.2</v>
      </c>
      <c r="K136" s="84"/>
      <c r="L136" s="707" t="s">
        <v>526</v>
      </c>
      <c r="M136" s="658"/>
      <c r="N136" s="658"/>
    </row>
    <row r="137" spans="1:14" ht="15.75" x14ac:dyDescent="0.25">
      <c r="A137" s="163">
        <f t="shared" si="36"/>
        <v>84</v>
      </c>
      <c r="B137" s="86" t="s">
        <v>35</v>
      </c>
      <c r="C137" s="119" t="s">
        <v>83</v>
      </c>
      <c r="D137" s="186" t="s">
        <v>123</v>
      </c>
      <c r="E137" s="76">
        <f t="shared" si="33"/>
        <v>0</v>
      </c>
      <c r="F137" s="76">
        <f t="shared" si="34"/>
        <v>0</v>
      </c>
      <c r="G137" s="76">
        <f t="shared" si="31"/>
        <v>0</v>
      </c>
      <c r="H137" s="76">
        <f t="shared" si="0"/>
        <v>0</v>
      </c>
      <c r="I137" s="77" t="s">
        <v>38</v>
      </c>
      <c r="J137" s="83">
        <v>0.67</v>
      </c>
      <c r="K137" s="84"/>
      <c r="L137" s="707" t="s">
        <v>397</v>
      </c>
      <c r="M137" s="658"/>
      <c r="N137" s="658"/>
    </row>
    <row r="138" spans="1:14" ht="16.5" thickBot="1" x14ac:dyDescent="0.3">
      <c r="A138" s="511">
        <f t="shared" si="36"/>
        <v>85</v>
      </c>
      <c r="B138" s="525" t="s">
        <v>35</v>
      </c>
      <c r="C138" s="533" t="s">
        <v>83</v>
      </c>
      <c r="D138" s="510" t="s">
        <v>124</v>
      </c>
      <c r="E138" s="467">
        <f t="shared" si="33"/>
        <v>0</v>
      </c>
      <c r="F138" s="467">
        <f t="shared" si="34"/>
        <v>0</v>
      </c>
      <c r="G138" s="473">
        <f t="shared" si="31"/>
        <v>0</v>
      </c>
      <c r="H138" s="473">
        <f t="shared" si="0"/>
        <v>0</v>
      </c>
      <c r="I138" s="474" t="s">
        <v>38</v>
      </c>
      <c r="J138" s="535">
        <v>0.6</v>
      </c>
      <c r="K138" s="488"/>
      <c r="L138" s="659" t="s">
        <v>526</v>
      </c>
      <c r="M138" s="658"/>
      <c r="N138" s="658"/>
    </row>
    <row r="139" spans="1:14" ht="16.5" thickBot="1" x14ac:dyDescent="0.3">
      <c r="A139" s="193"/>
      <c r="B139" s="194"/>
      <c r="C139" s="195"/>
      <c r="D139" s="196" t="s">
        <v>125</v>
      </c>
      <c r="E139" s="197"/>
      <c r="F139" s="197"/>
      <c r="G139" s="197"/>
      <c r="H139" s="197"/>
      <c r="I139" s="197"/>
      <c r="J139" s="198"/>
      <c r="K139" s="182"/>
      <c r="L139" s="199"/>
      <c r="M139" s="658"/>
      <c r="N139" s="658"/>
    </row>
    <row r="140" spans="1:14" ht="15.75" x14ac:dyDescent="0.25">
      <c r="A140" s="483">
        <f>A138+1</f>
        <v>86</v>
      </c>
      <c r="B140" s="618" t="s">
        <v>35</v>
      </c>
      <c r="C140" s="466" t="s">
        <v>131</v>
      </c>
      <c r="D140" s="512" t="s">
        <v>542</v>
      </c>
      <c r="E140" s="467">
        <f t="shared" ref="E140:E166" si="37">ROUND(J140*0.9,6)*K140</f>
        <v>0</v>
      </c>
      <c r="F140" s="467">
        <f t="shared" si="34"/>
        <v>0</v>
      </c>
      <c r="G140" s="473">
        <f t="shared" si="31"/>
        <v>0</v>
      </c>
      <c r="H140" s="467">
        <f t="shared" si="0"/>
        <v>0</v>
      </c>
      <c r="I140" s="541" t="s">
        <v>38</v>
      </c>
      <c r="J140" s="469">
        <v>1.1200000000000001</v>
      </c>
      <c r="K140" s="470"/>
      <c r="L140" s="659"/>
      <c r="M140" s="658"/>
      <c r="N140" s="658"/>
    </row>
    <row r="141" spans="1:14" ht="15.75" x14ac:dyDescent="0.25">
      <c r="A141" s="483">
        <f t="shared" ref="A141:A166" si="38">A140+1</f>
        <v>87</v>
      </c>
      <c r="B141" s="618" t="s">
        <v>35</v>
      </c>
      <c r="C141" s="466" t="s">
        <v>80</v>
      </c>
      <c r="D141" s="512" t="s">
        <v>575</v>
      </c>
      <c r="E141" s="467">
        <f t="shared" si="37"/>
        <v>0</v>
      </c>
      <c r="F141" s="467">
        <f t="shared" si="34"/>
        <v>0</v>
      </c>
      <c r="G141" s="473">
        <f t="shared" si="31"/>
        <v>0</v>
      </c>
      <c r="H141" s="467">
        <f t="shared" si="0"/>
        <v>0</v>
      </c>
      <c r="I141" s="541" t="s">
        <v>38</v>
      </c>
      <c r="J141" s="469">
        <v>0.6</v>
      </c>
      <c r="K141" s="470"/>
      <c r="L141" s="659"/>
      <c r="M141" s="658"/>
      <c r="N141" s="658"/>
    </row>
    <row r="142" spans="1:14" ht="15.75" x14ac:dyDescent="0.25">
      <c r="A142" s="483">
        <f t="shared" si="38"/>
        <v>88</v>
      </c>
      <c r="B142" s="618" t="s">
        <v>35</v>
      </c>
      <c r="C142" s="466" t="s">
        <v>80</v>
      </c>
      <c r="D142" s="512" t="s">
        <v>126</v>
      </c>
      <c r="E142" s="467">
        <f t="shared" si="37"/>
        <v>0</v>
      </c>
      <c r="F142" s="467">
        <f t="shared" si="34"/>
        <v>0</v>
      </c>
      <c r="G142" s="473">
        <f t="shared" si="31"/>
        <v>0</v>
      </c>
      <c r="H142" s="467">
        <f t="shared" si="0"/>
        <v>0</v>
      </c>
      <c r="I142" s="541" t="s">
        <v>38</v>
      </c>
      <c r="J142" s="469">
        <v>0.68</v>
      </c>
      <c r="K142" s="470"/>
      <c r="L142" s="659" t="s">
        <v>397</v>
      </c>
      <c r="M142" s="658"/>
      <c r="N142" s="658"/>
    </row>
    <row r="143" spans="1:14" ht="28.5" customHeight="1" x14ac:dyDescent="0.25">
      <c r="A143" s="483">
        <f t="shared" si="38"/>
        <v>89</v>
      </c>
      <c r="B143" s="472" t="s">
        <v>35</v>
      </c>
      <c r="C143" s="466" t="s">
        <v>58</v>
      </c>
      <c r="D143" s="546" t="s">
        <v>128</v>
      </c>
      <c r="E143" s="467">
        <f t="shared" si="37"/>
        <v>0</v>
      </c>
      <c r="F143" s="467">
        <f t="shared" si="34"/>
        <v>0</v>
      </c>
      <c r="G143" s="473">
        <f t="shared" si="31"/>
        <v>0</v>
      </c>
      <c r="H143" s="467">
        <f t="shared" si="0"/>
        <v>0</v>
      </c>
      <c r="I143" s="619" t="s">
        <v>127</v>
      </c>
      <c r="J143" s="469">
        <v>1.2</v>
      </c>
      <c r="K143" s="470"/>
      <c r="L143" s="659"/>
      <c r="M143" s="658"/>
      <c r="N143" s="658"/>
    </row>
    <row r="144" spans="1:14" ht="15.75" hidden="1" x14ac:dyDescent="0.25">
      <c r="A144" s="94">
        <f t="shared" si="38"/>
        <v>90</v>
      </c>
      <c r="B144" s="148" t="s">
        <v>35</v>
      </c>
      <c r="C144" s="149" t="s">
        <v>36</v>
      </c>
      <c r="D144" s="240" t="s">
        <v>129</v>
      </c>
      <c r="E144" s="151">
        <f t="shared" si="37"/>
        <v>0</v>
      </c>
      <c r="F144" s="151">
        <f t="shared" si="34"/>
        <v>0</v>
      </c>
      <c r="G144" s="98">
        <f t="shared" si="31"/>
        <v>0</v>
      </c>
      <c r="H144" s="151">
        <f t="shared" si="0"/>
        <v>0</v>
      </c>
      <c r="I144" s="242" t="s">
        <v>127</v>
      </c>
      <c r="J144" s="100">
        <v>1</v>
      </c>
      <c r="K144" s="101"/>
      <c r="L144" s="655" t="s">
        <v>550</v>
      </c>
      <c r="M144" s="658"/>
      <c r="N144" s="658"/>
    </row>
    <row r="145" spans="1:14" ht="15.75" x14ac:dyDescent="0.25">
      <c r="A145" s="94">
        <v>90</v>
      </c>
      <c r="B145" s="243" t="s">
        <v>35</v>
      </c>
      <c r="C145" s="244" t="s">
        <v>58</v>
      </c>
      <c r="D145" s="245" t="s">
        <v>130</v>
      </c>
      <c r="E145" s="151">
        <f t="shared" si="37"/>
        <v>0</v>
      </c>
      <c r="F145" s="151">
        <f t="shared" si="34"/>
        <v>0</v>
      </c>
      <c r="G145" s="98">
        <f t="shared" si="31"/>
        <v>0</v>
      </c>
      <c r="H145" s="151">
        <f>J145*K145</f>
        <v>0</v>
      </c>
      <c r="I145" s="242" t="s">
        <v>127</v>
      </c>
      <c r="J145" s="100">
        <v>1.1399999999999999</v>
      </c>
      <c r="K145" s="101"/>
      <c r="L145" s="153"/>
      <c r="M145" s="658"/>
      <c r="N145" s="658"/>
    </row>
    <row r="146" spans="1:14" ht="15.75" x14ac:dyDescent="0.25">
      <c r="A146" s="483">
        <f t="shared" si="38"/>
        <v>91</v>
      </c>
      <c r="B146" s="701" t="s">
        <v>35</v>
      </c>
      <c r="C146" s="702" t="s">
        <v>58</v>
      </c>
      <c r="D146" s="703" t="s">
        <v>569</v>
      </c>
      <c r="E146" s="690">
        <v>0</v>
      </c>
      <c r="F146" s="690">
        <v>0</v>
      </c>
      <c r="G146" s="704">
        <v>0</v>
      </c>
      <c r="H146" s="690">
        <v>0</v>
      </c>
      <c r="I146" s="705" t="s">
        <v>127</v>
      </c>
      <c r="J146" s="692">
        <v>0.94</v>
      </c>
      <c r="K146" s="693"/>
      <c r="L146" s="659"/>
      <c r="M146" s="658"/>
      <c r="N146" s="658"/>
    </row>
    <row r="147" spans="1:14" ht="15.75" x14ac:dyDescent="0.25">
      <c r="A147" s="483">
        <f t="shared" si="38"/>
        <v>92</v>
      </c>
      <c r="B147" s="701" t="s">
        <v>35</v>
      </c>
      <c r="C147" s="702" t="s">
        <v>58</v>
      </c>
      <c r="D147" s="546" t="s">
        <v>574</v>
      </c>
      <c r="E147" s="467">
        <f t="shared" si="37"/>
        <v>0</v>
      </c>
      <c r="F147" s="467">
        <f t="shared" si="34"/>
        <v>0</v>
      </c>
      <c r="G147" s="473">
        <f t="shared" si="31"/>
        <v>0</v>
      </c>
      <c r="H147" s="467">
        <f t="shared" si="0"/>
        <v>0</v>
      </c>
      <c r="I147" s="705" t="s">
        <v>127</v>
      </c>
      <c r="J147" s="692">
        <v>1.51</v>
      </c>
      <c r="K147" s="693"/>
      <c r="L147" s="659"/>
      <c r="M147" s="658"/>
      <c r="N147" s="658"/>
    </row>
    <row r="148" spans="1:14" ht="15.75" hidden="1" x14ac:dyDescent="0.25">
      <c r="A148" s="483">
        <f t="shared" si="38"/>
        <v>93</v>
      </c>
      <c r="B148" s="472" t="s">
        <v>35</v>
      </c>
      <c r="C148" s="466"/>
      <c r="D148" s="546" t="s">
        <v>570</v>
      </c>
      <c r="E148" s="467">
        <f t="shared" si="37"/>
        <v>0</v>
      </c>
      <c r="F148" s="467">
        <f t="shared" si="34"/>
        <v>0</v>
      </c>
      <c r="G148" s="473">
        <f t="shared" si="31"/>
        <v>0</v>
      </c>
      <c r="H148" s="467">
        <f t="shared" si="0"/>
        <v>0</v>
      </c>
      <c r="I148" s="621" t="s">
        <v>38</v>
      </c>
      <c r="J148" s="469">
        <v>1.74</v>
      </c>
      <c r="K148" s="470"/>
      <c r="L148" s="659" t="s">
        <v>556</v>
      </c>
      <c r="M148" s="658"/>
      <c r="N148" s="658"/>
    </row>
    <row r="149" spans="1:14" ht="15.75" x14ac:dyDescent="0.25">
      <c r="A149" s="483">
        <v>93</v>
      </c>
      <c r="B149" s="472" t="s">
        <v>35</v>
      </c>
      <c r="C149" s="466"/>
      <c r="D149" s="546" t="s">
        <v>395</v>
      </c>
      <c r="E149" s="467">
        <f t="shared" si="37"/>
        <v>0</v>
      </c>
      <c r="F149" s="467">
        <f t="shared" si="34"/>
        <v>0</v>
      </c>
      <c r="G149" s="473">
        <f t="shared" si="31"/>
        <v>0</v>
      </c>
      <c r="H149" s="467">
        <f t="shared" si="0"/>
        <v>0</v>
      </c>
      <c r="I149" s="621" t="s">
        <v>38</v>
      </c>
      <c r="J149" s="469">
        <v>0.76</v>
      </c>
      <c r="K149" s="470"/>
      <c r="L149" s="659"/>
      <c r="M149" s="658"/>
      <c r="N149" s="658"/>
    </row>
    <row r="150" spans="1:14" ht="15.75" x14ac:dyDescent="0.25">
      <c r="A150" s="483">
        <f t="shared" si="38"/>
        <v>94</v>
      </c>
      <c r="B150" s="472" t="s">
        <v>35</v>
      </c>
      <c r="C150" s="466" t="s">
        <v>58</v>
      </c>
      <c r="D150" s="512" t="s">
        <v>396</v>
      </c>
      <c r="E150" s="467">
        <f t="shared" si="37"/>
        <v>0</v>
      </c>
      <c r="F150" s="467">
        <f t="shared" si="34"/>
        <v>0</v>
      </c>
      <c r="G150" s="473">
        <f t="shared" ref="G150:G166" si="39">ROUND(J150*0.95,6)*K150</f>
        <v>0</v>
      </c>
      <c r="H150" s="467">
        <f t="shared" si="0"/>
        <v>0</v>
      </c>
      <c r="I150" s="468" t="s">
        <v>38</v>
      </c>
      <c r="J150" s="469">
        <v>1.1000000000000001</v>
      </c>
      <c r="K150" s="470"/>
      <c r="L150" s="659"/>
      <c r="M150" s="658"/>
      <c r="N150" s="658"/>
    </row>
    <row r="151" spans="1:14" ht="15.75" x14ac:dyDescent="0.25">
      <c r="A151" s="483">
        <f t="shared" si="38"/>
        <v>95</v>
      </c>
      <c r="B151" s="472" t="s">
        <v>35</v>
      </c>
      <c r="C151" s="466" t="s">
        <v>58</v>
      </c>
      <c r="D151" s="512" t="s">
        <v>571</v>
      </c>
      <c r="E151" s="467">
        <f t="shared" si="37"/>
        <v>0</v>
      </c>
      <c r="F151" s="467">
        <f t="shared" si="34"/>
        <v>0</v>
      </c>
      <c r="G151" s="473">
        <f t="shared" si="39"/>
        <v>0</v>
      </c>
      <c r="H151" s="467">
        <f t="shared" si="0"/>
        <v>0</v>
      </c>
      <c r="I151" s="705" t="s">
        <v>127</v>
      </c>
      <c r="J151" s="469">
        <v>1.2</v>
      </c>
      <c r="K151" s="470"/>
      <c r="L151" s="659"/>
      <c r="M151" s="658"/>
      <c r="N151" s="658"/>
    </row>
    <row r="152" spans="1:14" ht="15.75" x14ac:dyDescent="0.25">
      <c r="A152" s="483">
        <f t="shared" si="38"/>
        <v>96</v>
      </c>
      <c r="B152" s="472" t="s">
        <v>35</v>
      </c>
      <c r="C152" s="466" t="s">
        <v>58</v>
      </c>
      <c r="D152" s="580" t="s">
        <v>534</v>
      </c>
      <c r="E152" s="467">
        <f t="shared" si="37"/>
        <v>0</v>
      </c>
      <c r="F152" s="467">
        <f t="shared" si="34"/>
        <v>0</v>
      </c>
      <c r="G152" s="473">
        <f t="shared" si="39"/>
        <v>0</v>
      </c>
      <c r="H152" s="467">
        <f t="shared" si="0"/>
        <v>0</v>
      </c>
      <c r="I152" s="468" t="s">
        <v>38</v>
      </c>
      <c r="J152" s="469">
        <v>1.1000000000000001</v>
      </c>
      <c r="K152" s="470"/>
      <c r="L152" s="537" t="s">
        <v>43</v>
      </c>
      <c r="M152" s="658"/>
      <c r="N152" s="658"/>
    </row>
    <row r="153" spans="1:14" ht="15.75" x14ac:dyDescent="0.25">
      <c r="A153" s="483">
        <f t="shared" si="38"/>
        <v>97</v>
      </c>
      <c r="B153" s="472" t="s">
        <v>35</v>
      </c>
      <c r="C153" s="466" t="s">
        <v>58</v>
      </c>
      <c r="D153" s="580" t="s">
        <v>535</v>
      </c>
      <c r="E153" s="467">
        <f t="shared" si="37"/>
        <v>0</v>
      </c>
      <c r="F153" s="467">
        <f t="shared" si="34"/>
        <v>0</v>
      </c>
      <c r="G153" s="473">
        <f t="shared" si="39"/>
        <v>0</v>
      </c>
      <c r="H153" s="467">
        <f t="shared" si="0"/>
        <v>0</v>
      </c>
      <c r="I153" s="468" t="s">
        <v>38</v>
      </c>
      <c r="J153" s="469">
        <v>1.1000000000000001</v>
      </c>
      <c r="K153" s="470"/>
      <c r="L153" s="659" t="s">
        <v>545</v>
      </c>
      <c r="M153" s="658"/>
      <c r="N153" s="658"/>
    </row>
    <row r="154" spans="1:14" ht="15.75" x14ac:dyDescent="0.25">
      <c r="A154" s="483">
        <f t="shared" si="38"/>
        <v>98</v>
      </c>
      <c r="B154" s="472" t="s">
        <v>35</v>
      </c>
      <c r="C154" s="466" t="s">
        <v>58</v>
      </c>
      <c r="D154" s="706" t="s">
        <v>576</v>
      </c>
      <c r="E154" s="467">
        <f t="shared" si="37"/>
        <v>0</v>
      </c>
      <c r="F154" s="467">
        <f t="shared" si="34"/>
        <v>0</v>
      </c>
      <c r="G154" s="473">
        <f t="shared" si="39"/>
        <v>0</v>
      </c>
      <c r="H154" s="467">
        <f t="shared" si="0"/>
        <v>0</v>
      </c>
      <c r="I154" s="468" t="s">
        <v>38</v>
      </c>
      <c r="J154" s="469">
        <v>0.5</v>
      </c>
      <c r="K154" s="470"/>
      <c r="L154" s="659"/>
      <c r="M154" s="658"/>
      <c r="N154" s="658"/>
    </row>
    <row r="155" spans="1:14" ht="15.75" x14ac:dyDescent="0.25">
      <c r="A155" s="483">
        <f t="shared" si="38"/>
        <v>99</v>
      </c>
      <c r="B155" s="701" t="s">
        <v>35</v>
      </c>
      <c r="C155" s="696"/>
      <c r="D155" s="706" t="s">
        <v>572</v>
      </c>
      <c r="E155" s="690">
        <v>0</v>
      </c>
      <c r="F155" s="690">
        <v>0</v>
      </c>
      <c r="G155" s="704">
        <v>0</v>
      </c>
      <c r="H155" s="690">
        <v>0</v>
      </c>
      <c r="I155" s="620" t="s">
        <v>127</v>
      </c>
      <c r="J155" s="692">
        <v>0.91</v>
      </c>
      <c r="K155" s="693"/>
      <c r="L155" s="659"/>
      <c r="M155" s="658"/>
      <c r="N155" s="658"/>
    </row>
    <row r="156" spans="1:14" ht="15.75" x14ac:dyDescent="0.25">
      <c r="A156" s="94">
        <f t="shared" si="38"/>
        <v>100</v>
      </c>
      <c r="B156" s="148" t="s">
        <v>35</v>
      </c>
      <c r="C156" s="149" t="s">
        <v>36</v>
      </c>
      <c r="D156" s="150" t="s">
        <v>133</v>
      </c>
      <c r="E156" s="151">
        <f t="shared" si="37"/>
        <v>0</v>
      </c>
      <c r="F156" s="151">
        <f t="shared" si="34"/>
        <v>0</v>
      </c>
      <c r="G156" s="98">
        <f t="shared" si="39"/>
        <v>0</v>
      </c>
      <c r="H156" s="151">
        <f t="shared" si="0"/>
        <v>0</v>
      </c>
      <c r="I156" s="241" t="s">
        <v>127</v>
      </c>
      <c r="J156" s="100">
        <v>1.08</v>
      </c>
      <c r="K156" s="101"/>
      <c r="L156" s="708"/>
      <c r="M156" s="658"/>
      <c r="N156" s="658"/>
    </row>
    <row r="157" spans="1:14" ht="15.75" x14ac:dyDescent="0.25">
      <c r="A157" s="483">
        <f t="shared" si="38"/>
        <v>101</v>
      </c>
      <c r="B157" s="472" t="s">
        <v>35</v>
      </c>
      <c r="C157" s="466"/>
      <c r="D157" s="555" t="s">
        <v>134</v>
      </c>
      <c r="E157" s="467">
        <f t="shared" si="37"/>
        <v>0</v>
      </c>
      <c r="F157" s="467">
        <f t="shared" si="34"/>
        <v>0</v>
      </c>
      <c r="G157" s="473">
        <f t="shared" si="39"/>
        <v>0</v>
      </c>
      <c r="H157" s="467">
        <f t="shared" si="0"/>
        <v>0</v>
      </c>
      <c r="I157" s="620" t="s">
        <v>127</v>
      </c>
      <c r="J157" s="469">
        <v>1.2</v>
      </c>
      <c r="K157" s="470"/>
      <c r="L157" s="634"/>
      <c r="M157" s="658"/>
      <c r="N157" s="658"/>
    </row>
    <row r="158" spans="1:14" ht="15.75" x14ac:dyDescent="0.25">
      <c r="A158" s="483">
        <f t="shared" si="38"/>
        <v>102</v>
      </c>
      <c r="B158" s="472" t="s">
        <v>35</v>
      </c>
      <c r="C158" s="466" t="s">
        <v>58</v>
      </c>
      <c r="D158" s="555" t="s">
        <v>528</v>
      </c>
      <c r="E158" s="467">
        <f t="shared" si="37"/>
        <v>0</v>
      </c>
      <c r="F158" s="467">
        <f t="shared" si="34"/>
        <v>0</v>
      </c>
      <c r="G158" s="473">
        <f t="shared" si="39"/>
        <v>0</v>
      </c>
      <c r="H158" s="467">
        <f t="shared" si="0"/>
        <v>0</v>
      </c>
      <c r="I158" s="468" t="s">
        <v>38</v>
      </c>
      <c r="J158" s="469">
        <v>1.1200000000000001</v>
      </c>
      <c r="K158" s="470"/>
      <c r="L158" s="659"/>
      <c r="M158" s="658"/>
      <c r="N158" s="658"/>
    </row>
    <row r="159" spans="1:14" ht="17.25" hidden="1" customHeight="1" x14ac:dyDescent="0.25">
      <c r="A159" s="483">
        <f t="shared" si="38"/>
        <v>103</v>
      </c>
      <c r="B159" s="472" t="s">
        <v>35</v>
      </c>
      <c r="C159" s="466" t="s">
        <v>58</v>
      </c>
      <c r="D159" s="555" t="s">
        <v>498</v>
      </c>
      <c r="E159" s="467">
        <f t="shared" si="37"/>
        <v>0</v>
      </c>
      <c r="F159" s="467">
        <f t="shared" si="34"/>
        <v>0</v>
      </c>
      <c r="G159" s="473">
        <f t="shared" si="39"/>
        <v>0</v>
      </c>
      <c r="H159" s="467">
        <f t="shared" si="0"/>
        <v>0</v>
      </c>
      <c r="I159" s="468" t="s">
        <v>38</v>
      </c>
      <c r="J159" s="469">
        <v>0.97</v>
      </c>
      <c r="K159" s="470"/>
      <c r="L159" s="634" t="s">
        <v>550</v>
      </c>
      <c r="M159" s="658"/>
      <c r="N159" s="658"/>
    </row>
    <row r="160" spans="1:14" ht="15.75" x14ac:dyDescent="0.25">
      <c r="A160" s="94">
        <v>103</v>
      </c>
      <c r="B160" s="148" t="s">
        <v>35</v>
      </c>
      <c r="C160" s="149" t="s">
        <v>58</v>
      </c>
      <c r="D160" s="246" t="s">
        <v>499</v>
      </c>
      <c r="E160" s="151">
        <f t="shared" si="37"/>
        <v>0</v>
      </c>
      <c r="F160" s="151">
        <f t="shared" si="34"/>
        <v>0</v>
      </c>
      <c r="G160" s="98">
        <f t="shared" si="39"/>
        <v>0</v>
      </c>
      <c r="H160" s="151">
        <f t="shared" si="0"/>
        <v>0</v>
      </c>
      <c r="I160" s="241" t="s">
        <v>127</v>
      </c>
      <c r="J160" s="100">
        <v>0.98</v>
      </c>
      <c r="K160" s="101"/>
      <c r="L160" s="708"/>
      <c r="M160" s="658"/>
      <c r="N160" s="658"/>
    </row>
    <row r="161" spans="1:14" ht="15.75" hidden="1" x14ac:dyDescent="0.25">
      <c r="A161" s="94">
        <f t="shared" si="38"/>
        <v>104</v>
      </c>
      <c r="B161" s="148" t="s">
        <v>35</v>
      </c>
      <c r="C161" s="149"/>
      <c r="D161" s="246" t="s">
        <v>135</v>
      </c>
      <c r="E161" s="151">
        <f t="shared" si="37"/>
        <v>0</v>
      </c>
      <c r="F161" s="151">
        <f t="shared" si="34"/>
        <v>0</v>
      </c>
      <c r="G161" s="98">
        <f t="shared" si="39"/>
        <v>0</v>
      </c>
      <c r="H161" s="151">
        <f t="shared" si="0"/>
        <v>0</v>
      </c>
      <c r="I161" s="241" t="s">
        <v>127</v>
      </c>
      <c r="J161" s="100">
        <v>0.94</v>
      </c>
      <c r="K161" s="101"/>
      <c r="L161" s="638" t="s">
        <v>550</v>
      </c>
      <c r="M161" s="658"/>
      <c r="N161" s="658"/>
    </row>
    <row r="162" spans="1:14" ht="15.75" x14ac:dyDescent="0.25">
      <c r="A162" s="483">
        <v>104</v>
      </c>
      <c r="B162" s="528" t="s">
        <v>39</v>
      </c>
      <c r="C162" s="466" t="s">
        <v>71</v>
      </c>
      <c r="D162" s="555" t="s">
        <v>136</v>
      </c>
      <c r="E162" s="467">
        <f t="shared" si="37"/>
        <v>0</v>
      </c>
      <c r="F162" s="467">
        <f t="shared" si="34"/>
        <v>0</v>
      </c>
      <c r="G162" s="473">
        <f t="shared" si="39"/>
        <v>0</v>
      </c>
      <c r="H162" s="467">
        <f t="shared" si="0"/>
        <v>0</v>
      </c>
      <c r="I162" s="468" t="s">
        <v>38</v>
      </c>
      <c r="J162" s="469">
        <v>0.98</v>
      </c>
      <c r="K162" s="470"/>
      <c r="L162" s="659"/>
      <c r="M162" s="658"/>
      <c r="N162" s="658"/>
    </row>
    <row r="163" spans="1:14" ht="15.75" x14ac:dyDescent="0.25">
      <c r="A163" s="483">
        <f t="shared" si="38"/>
        <v>105</v>
      </c>
      <c r="B163" s="472" t="s">
        <v>35</v>
      </c>
      <c r="C163" s="466" t="s">
        <v>58</v>
      </c>
      <c r="D163" s="555" t="s">
        <v>536</v>
      </c>
      <c r="E163" s="467">
        <f t="shared" si="37"/>
        <v>0</v>
      </c>
      <c r="F163" s="467">
        <f t="shared" si="34"/>
        <v>0</v>
      </c>
      <c r="G163" s="473">
        <f t="shared" si="39"/>
        <v>0</v>
      </c>
      <c r="H163" s="467">
        <f t="shared" si="0"/>
        <v>0</v>
      </c>
      <c r="I163" s="468" t="s">
        <v>38</v>
      </c>
      <c r="J163" s="469">
        <v>1</v>
      </c>
      <c r="K163" s="470"/>
      <c r="L163" s="537"/>
      <c r="M163" s="658"/>
      <c r="N163" s="658"/>
    </row>
    <row r="164" spans="1:14" ht="15.75" x14ac:dyDescent="0.25">
      <c r="A164" s="483">
        <f t="shared" si="38"/>
        <v>106</v>
      </c>
      <c r="B164" s="472" t="s">
        <v>35</v>
      </c>
      <c r="C164" s="466" t="s">
        <v>58</v>
      </c>
      <c r="D164" s="555" t="s">
        <v>573</v>
      </c>
      <c r="E164" s="467">
        <f t="shared" si="37"/>
        <v>0</v>
      </c>
      <c r="F164" s="467">
        <f t="shared" si="34"/>
        <v>0</v>
      </c>
      <c r="G164" s="473">
        <f t="shared" si="39"/>
        <v>0</v>
      </c>
      <c r="H164" s="467">
        <f t="shared" si="0"/>
        <v>0</v>
      </c>
      <c r="I164" s="620" t="s">
        <v>127</v>
      </c>
      <c r="J164" s="469">
        <v>1.2</v>
      </c>
      <c r="K164" s="470"/>
      <c r="L164" s="659"/>
      <c r="M164" s="658"/>
      <c r="N164" s="658"/>
    </row>
    <row r="165" spans="1:14" ht="15.75" x14ac:dyDescent="0.25">
      <c r="A165" s="483">
        <f t="shared" si="38"/>
        <v>107</v>
      </c>
      <c r="B165" s="622" t="s">
        <v>39</v>
      </c>
      <c r="C165" s="466" t="s">
        <v>51</v>
      </c>
      <c r="D165" s="555" t="s">
        <v>137</v>
      </c>
      <c r="E165" s="467">
        <f t="shared" si="37"/>
        <v>0</v>
      </c>
      <c r="F165" s="467">
        <f t="shared" si="34"/>
        <v>0</v>
      </c>
      <c r="G165" s="473">
        <f t="shared" si="39"/>
        <v>0</v>
      </c>
      <c r="H165" s="467">
        <f t="shared" si="0"/>
        <v>0</v>
      </c>
      <c r="I165" s="468" t="s">
        <v>38</v>
      </c>
      <c r="J165" s="469">
        <v>1</v>
      </c>
      <c r="K165" s="470"/>
      <c r="L165" s="634" t="s">
        <v>397</v>
      </c>
      <c r="M165" s="658"/>
    </row>
    <row r="166" spans="1:14" ht="16.5" thickBot="1" x14ac:dyDescent="0.3">
      <c r="A166" s="483">
        <f t="shared" si="38"/>
        <v>108</v>
      </c>
      <c r="B166" s="472" t="s">
        <v>35</v>
      </c>
      <c r="C166" s="611" t="s">
        <v>58</v>
      </c>
      <c r="D166" s="623" t="s">
        <v>537</v>
      </c>
      <c r="E166" s="467">
        <f t="shared" si="37"/>
        <v>0</v>
      </c>
      <c r="F166" s="467">
        <f t="shared" si="34"/>
        <v>0</v>
      </c>
      <c r="G166" s="473">
        <f t="shared" si="39"/>
        <v>0</v>
      </c>
      <c r="H166" s="467">
        <f t="shared" si="0"/>
        <v>0</v>
      </c>
      <c r="I166" s="468" t="s">
        <v>38</v>
      </c>
      <c r="J166" s="551">
        <v>0.53</v>
      </c>
      <c r="K166" s="560"/>
      <c r="L166" s="659"/>
      <c r="M166" s="658"/>
      <c r="N166" s="658"/>
    </row>
    <row r="167" spans="1:14" ht="16.5" thickBot="1" x14ac:dyDescent="0.3">
      <c r="A167" s="248"/>
      <c r="B167" s="249"/>
      <c r="C167" s="195"/>
      <c r="D167" s="196" t="s">
        <v>138</v>
      </c>
      <c r="E167" s="215"/>
      <c r="F167" s="215"/>
      <c r="G167" s="215"/>
      <c r="H167" s="215"/>
      <c r="I167" s="215"/>
      <c r="J167" s="250"/>
      <c r="K167" s="182"/>
      <c r="L167" s="199"/>
      <c r="M167" s="658"/>
      <c r="N167" s="658"/>
    </row>
    <row r="168" spans="1:14" ht="16.5" customHeight="1" thickBot="1" x14ac:dyDescent="0.3">
      <c r="A168" s="251"/>
      <c r="B168" s="217"/>
      <c r="C168" s="252"/>
      <c r="D168" s="219" t="s">
        <v>139</v>
      </c>
      <c r="E168" s="220"/>
      <c r="F168" s="220"/>
      <c r="G168" s="220"/>
      <c r="H168" s="220"/>
      <c r="I168" s="220"/>
      <c r="J168" s="221"/>
      <c r="K168" s="253"/>
      <c r="L168" s="254"/>
      <c r="M168" s="658"/>
      <c r="N168" s="658"/>
    </row>
    <row r="169" spans="1:14" ht="15.75" hidden="1" x14ac:dyDescent="0.25">
      <c r="A169" s="163">
        <f>A166+1</f>
        <v>109</v>
      </c>
      <c r="B169" s="72" t="s">
        <v>35</v>
      </c>
      <c r="C169" s="81" t="s">
        <v>36</v>
      </c>
      <c r="D169" s="186" t="s">
        <v>522</v>
      </c>
      <c r="E169" s="76">
        <f t="shared" ref="E169:E187" si="40">ROUND(J169*0.9,6)*K169</f>
        <v>0</v>
      </c>
      <c r="F169" s="76">
        <f t="shared" si="34"/>
        <v>0</v>
      </c>
      <c r="G169" s="76">
        <f t="shared" ref="G169:G215" si="41">ROUND(J169*0.95,6)*K169</f>
        <v>0</v>
      </c>
      <c r="H169" s="76">
        <f t="shared" ref="H169:H287" si="42">J169*K169</f>
        <v>0</v>
      </c>
      <c r="I169" s="77" t="s">
        <v>38</v>
      </c>
      <c r="J169" s="83">
        <v>0.87</v>
      </c>
      <c r="K169" s="84"/>
      <c r="L169" s="166"/>
      <c r="M169" s="658"/>
      <c r="N169" s="658"/>
    </row>
    <row r="170" spans="1:14" ht="27" customHeight="1" x14ac:dyDescent="0.25">
      <c r="A170" s="483">
        <v>109</v>
      </c>
      <c r="B170" s="528" t="s">
        <v>39</v>
      </c>
      <c r="C170" s="561" t="s">
        <v>76</v>
      </c>
      <c r="D170" s="532" t="s">
        <v>591</v>
      </c>
      <c r="E170" s="467">
        <f t="shared" si="40"/>
        <v>0</v>
      </c>
      <c r="F170" s="467">
        <f t="shared" si="34"/>
        <v>0</v>
      </c>
      <c r="G170" s="467">
        <f t="shared" si="41"/>
        <v>0</v>
      </c>
      <c r="H170" s="467">
        <f t="shared" si="42"/>
        <v>0</v>
      </c>
      <c r="I170" s="468" t="s">
        <v>38</v>
      </c>
      <c r="J170" s="469">
        <v>1.7</v>
      </c>
      <c r="K170" s="563"/>
      <c r="L170" s="659"/>
      <c r="M170" s="658"/>
      <c r="N170" s="658"/>
    </row>
    <row r="171" spans="1:14" ht="15.75" x14ac:dyDescent="0.25">
      <c r="A171" s="483">
        <f t="shared" ref="A171:A187" si="43">A170+1</f>
        <v>110</v>
      </c>
      <c r="B171" s="472" t="s">
        <v>35</v>
      </c>
      <c r="C171" s="561" t="s">
        <v>83</v>
      </c>
      <c r="D171" s="532" t="s">
        <v>140</v>
      </c>
      <c r="E171" s="467">
        <f t="shared" si="40"/>
        <v>0</v>
      </c>
      <c r="F171" s="467">
        <f t="shared" si="34"/>
        <v>0</v>
      </c>
      <c r="G171" s="467">
        <f t="shared" si="41"/>
        <v>0</v>
      </c>
      <c r="H171" s="467">
        <f t="shared" si="42"/>
        <v>0</v>
      </c>
      <c r="I171" s="468" t="s">
        <v>38</v>
      </c>
      <c r="J171" s="469">
        <v>1.57</v>
      </c>
      <c r="K171" s="563"/>
      <c r="L171" s="537"/>
      <c r="M171" s="658"/>
      <c r="N171" s="658"/>
    </row>
    <row r="172" spans="1:14" ht="15.75" hidden="1" x14ac:dyDescent="0.25">
      <c r="A172" s="163" t="e">
        <f>#REF!+1</f>
        <v>#REF!</v>
      </c>
      <c r="B172" s="120" t="s">
        <v>39</v>
      </c>
      <c r="C172" s="81"/>
      <c r="D172" s="186" t="s">
        <v>141</v>
      </c>
      <c r="E172" s="76">
        <f t="shared" si="40"/>
        <v>0</v>
      </c>
      <c r="F172" s="76">
        <f t="shared" si="34"/>
        <v>0</v>
      </c>
      <c r="G172" s="76">
        <f t="shared" si="41"/>
        <v>0</v>
      </c>
      <c r="H172" s="76">
        <f t="shared" si="42"/>
        <v>0</v>
      </c>
      <c r="I172" s="77" t="s">
        <v>38</v>
      </c>
      <c r="J172" s="83">
        <v>1.24</v>
      </c>
      <c r="K172" s="84"/>
      <c r="L172" s="655" t="s">
        <v>550</v>
      </c>
      <c r="M172" s="658"/>
      <c r="N172" s="658"/>
    </row>
    <row r="173" spans="1:14" ht="15.75" x14ac:dyDescent="0.25">
      <c r="A173" s="163">
        <v>111</v>
      </c>
      <c r="B173" s="120" t="s">
        <v>39</v>
      </c>
      <c r="C173" s="81"/>
      <c r="D173" s="186" t="s">
        <v>142</v>
      </c>
      <c r="E173" s="76">
        <f t="shared" si="40"/>
        <v>0</v>
      </c>
      <c r="F173" s="76">
        <f t="shared" si="34"/>
        <v>0</v>
      </c>
      <c r="G173" s="76">
        <f t="shared" si="41"/>
        <v>0</v>
      </c>
      <c r="H173" s="76">
        <f t="shared" si="42"/>
        <v>0</v>
      </c>
      <c r="I173" s="77" t="s">
        <v>38</v>
      </c>
      <c r="J173" s="83">
        <v>1.42</v>
      </c>
      <c r="K173" s="84"/>
      <c r="L173" s="707"/>
      <c r="M173" s="658"/>
      <c r="N173" s="658"/>
    </row>
    <row r="174" spans="1:14" ht="15.75" x14ac:dyDescent="0.2">
      <c r="A174" s="483">
        <f t="shared" si="43"/>
        <v>112</v>
      </c>
      <c r="B174" s="472" t="s">
        <v>35</v>
      </c>
      <c r="C174" s="529" t="s">
        <v>51</v>
      </c>
      <c r="D174" s="555" t="s">
        <v>557</v>
      </c>
      <c r="E174" s="467">
        <f t="shared" si="40"/>
        <v>0</v>
      </c>
      <c r="F174" s="467">
        <f t="shared" si="34"/>
        <v>0</v>
      </c>
      <c r="G174" s="467">
        <f t="shared" si="41"/>
        <v>0</v>
      </c>
      <c r="H174" s="467">
        <f t="shared" si="42"/>
        <v>0</v>
      </c>
      <c r="I174" s="468" t="s">
        <v>38</v>
      </c>
      <c r="J174" s="469">
        <v>0.83</v>
      </c>
      <c r="K174" s="470"/>
      <c r="L174" s="659"/>
      <c r="M174" s="658"/>
      <c r="N174" s="658"/>
    </row>
    <row r="175" spans="1:14" ht="15.75" x14ac:dyDescent="0.25">
      <c r="A175" s="163">
        <f t="shared" si="43"/>
        <v>113</v>
      </c>
      <c r="B175" s="72" t="s">
        <v>35</v>
      </c>
      <c r="C175" s="81" t="s">
        <v>51</v>
      </c>
      <c r="D175" s="255" t="s">
        <v>143</v>
      </c>
      <c r="E175" s="76">
        <f t="shared" si="40"/>
        <v>0</v>
      </c>
      <c r="F175" s="76">
        <f t="shared" si="34"/>
        <v>0</v>
      </c>
      <c r="G175" s="76">
        <f t="shared" si="41"/>
        <v>0</v>
      </c>
      <c r="H175" s="76">
        <f t="shared" si="42"/>
        <v>0</v>
      </c>
      <c r="I175" s="77" t="s">
        <v>38</v>
      </c>
      <c r="J175" s="872">
        <v>0.85</v>
      </c>
      <c r="K175" s="84"/>
      <c r="L175" s="655"/>
      <c r="M175" s="658"/>
      <c r="N175" s="658"/>
    </row>
    <row r="176" spans="1:14" ht="15.75" hidden="1" x14ac:dyDescent="0.25">
      <c r="A176" s="163">
        <f t="shared" si="43"/>
        <v>114</v>
      </c>
      <c r="B176" s="120" t="s">
        <v>39</v>
      </c>
      <c r="C176" s="81" t="s">
        <v>36</v>
      </c>
      <c r="D176" s="256" t="s">
        <v>144</v>
      </c>
      <c r="E176" s="76">
        <f t="shared" si="40"/>
        <v>0</v>
      </c>
      <c r="F176" s="76">
        <f t="shared" si="34"/>
        <v>0</v>
      </c>
      <c r="G176" s="76">
        <f t="shared" si="41"/>
        <v>0</v>
      </c>
      <c r="H176" s="76">
        <f t="shared" si="42"/>
        <v>0</v>
      </c>
      <c r="I176" s="165" t="s">
        <v>38</v>
      </c>
      <c r="J176" s="83">
        <v>1</v>
      </c>
      <c r="K176" s="84"/>
      <c r="L176" s="655" t="s">
        <v>550</v>
      </c>
      <c r="M176" s="658"/>
      <c r="N176" s="658"/>
    </row>
    <row r="177" spans="1:14" ht="15.75" x14ac:dyDescent="0.25">
      <c r="A177" s="163">
        <v>114</v>
      </c>
      <c r="B177" s="72" t="s">
        <v>35</v>
      </c>
      <c r="C177" s="257"/>
      <c r="D177" s="184" t="s">
        <v>145</v>
      </c>
      <c r="E177" s="76">
        <f t="shared" si="40"/>
        <v>0</v>
      </c>
      <c r="F177" s="76">
        <f t="shared" si="34"/>
        <v>0</v>
      </c>
      <c r="G177" s="76">
        <f t="shared" si="41"/>
        <v>0</v>
      </c>
      <c r="H177" s="76">
        <f t="shared" si="42"/>
        <v>0</v>
      </c>
      <c r="I177" s="77" t="s">
        <v>38</v>
      </c>
      <c r="J177" s="83">
        <v>1.3</v>
      </c>
      <c r="K177" s="84"/>
      <c r="L177" s="707" t="s">
        <v>397</v>
      </c>
      <c r="M177" s="658"/>
      <c r="N177" s="658"/>
    </row>
    <row r="178" spans="1:14" ht="15.75" x14ac:dyDescent="0.25">
      <c r="A178" s="483">
        <f t="shared" si="43"/>
        <v>115</v>
      </c>
      <c r="B178" s="472" t="s">
        <v>35</v>
      </c>
      <c r="C178" s="466" t="s">
        <v>36</v>
      </c>
      <c r="D178" s="580" t="s">
        <v>558</v>
      </c>
      <c r="E178" s="467">
        <f t="shared" si="40"/>
        <v>0</v>
      </c>
      <c r="F178" s="467">
        <f t="shared" si="34"/>
        <v>0</v>
      </c>
      <c r="G178" s="467">
        <f t="shared" si="41"/>
        <v>0</v>
      </c>
      <c r="H178" s="467">
        <f t="shared" si="42"/>
        <v>0</v>
      </c>
      <c r="I178" s="541" t="s">
        <v>38</v>
      </c>
      <c r="J178" s="469">
        <v>0.85</v>
      </c>
      <c r="K178" s="470"/>
      <c r="L178" s="659"/>
      <c r="M178" s="658"/>
      <c r="N178" s="658"/>
    </row>
    <row r="179" spans="1:14" ht="15.75" x14ac:dyDescent="0.25">
      <c r="A179" s="483">
        <f t="shared" si="43"/>
        <v>116</v>
      </c>
      <c r="B179" s="472" t="s">
        <v>35</v>
      </c>
      <c r="C179" s="466" t="s">
        <v>36</v>
      </c>
      <c r="D179" s="580" t="s">
        <v>146</v>
      </c>
      <c r="E179" s="467">
        <f t="shared" si="40"/>
        <v>0</v>
      </c>
      <c r="F179" s="467">
        <f t="shared" si="34"/>
        <v>0</v>
      </c>
      <c r="G179" s="467">
        <f t="shared" si="41"/>
        <v>0</v>
      </c>
      <c r="H179" s="467">
        <f t="shared" si="42"/>
        <v>0</v>
      </c>
      <c r="I179" s="468" t="s">
        <v>38</v>
      </c>
      <c r="J179" s="469">
        <v>0.83</v>
      </c>
      <c r="K179" s="470"/>
      <c r="L179" s="659"/>
      <c r="M179" s="658"/>
      <c r="N179" s="658"/>
    </row>
    <row r="180" spans="1:14" ht="15.75" hidden="1" x14ac:dyDescent="0.25">
      <c r="A180" s="483">
        <f t="shared" si="43"/>
        <v>117</v>
      </c>
      <c r="B180" s="472" t="s">
        <v>35</v>
      </c>
      <c r="C180" s="466" t="s">
        <v>83</v>
      </c>
      <c r="D180" s="546" t="s">
        <v>147</v>
      </c>
      <c r="E180" s="467">
        <f t="shared" si="40"/>
        <v>0</v>
      </c>
      <c r="F180" s="467">
        <f t="shared" si="34"/>
        <v>0</v>
      </c>
      <c r="G180" s="467">
        <f t="shared" si="41"/>
        <v>0</v>
      </c>
      <c r="H180" s="467">
        <f t="shared" si="42"/>
        <v>0</v>
      </c>
      <c r="I180" s="468" t="s">
        <v>38</v>
      </c>
      <c r="J180" s="469">
        <v>0.75</v>
      </c>
      <c r="K180" s="470"/>
      <c r="L180" s="659" t="s">
        <v>545</v>
      </c>
      <c r="M180" s="658"/>
      <c r="N180" s="658"/>
    </row>
    <row r="181" spans="1:14" ht="15.75" x14ac:dyDescent="0.25">
      <c r="A181" s="483">
        <v>117</v>
      </c>
      <c r="B181" s="472" t="s">
        <v>35</v>
      </c>
      <c r="C181" s="624" t="s">
        <v>36</v>
      </c>
      <c r="D181" s="536" t="s">
        <v>559</v>
      </c>
      <c r="E181" s="467">
        <f t="shared" si="40"/>
        <v>0</v>
      </c>
      <c r="F181" s="467">
        <f t="shared" ref="F181:F229" si="44">ROUND(J181*0.93,6)*K181</f>
        <v>0</v>
      </c>
      <c r="G181" s="467">
        <f t="shared" si="41"/>
        <v>0</v>
      </c>
      <c r="H181" s="467">
        <f t="shared" si="42"/>
        <v>0</v>
      </c>
      <c r="I181" s="468" t="s">
        <v>38</v>
      </c>
      <c r="J181" s="469">
        <v>0.68</v>
      </c>
      <c r="K181" s="470"/>
      <c r="L181" s="537"/>
      <c r="M181" s="658"/>
      <c r="N181" s="658"/>
    </row>
    <row r="182" spans="1:14" ht="15.75" x14ac:dyDescent="0.25">
      <c r="A182" s="163">
        <f t="shared" si="43"/>
        <v>118</v>
      </c>
      <c r="B182" s="72" t="s">
        <v>35</v>
      </c>
      <c r="C182" s="81" t="s">
        <v>36</v>
      </c>
      <c r="D182" s="164" t="s">
        <v>148</v>
      </c>
      <c r="E182" s="76">
        <f t="shared" si="40"/>
        <v>0</v>
      </c>
      <c r="F182" s="76">
        <f t="shared" si="44"/>
        <v>0</v>
      </c>
      <c r="G182" s="76">
        <f t="shared" si="41"/>
        <v>0</v>
      </c>
      <c r="H182" s="76">
        <f t="shared" si="42"/>
        <v>0</v>
      </c>
      <c r="I182" s="77" t="s">
        <v>38</v>
      </c>
      <c r="J182" s="83">
        <v>0.78</v>
      </c>
      <c r="K182" s="84"/>
      <c r="L182" s="166"/>
      <c r="M182" s="658"/>
      <c r="N182" s="658"/>
    </row>
    <row r="183" spans="1:14" ht="15.75" x14ac:dyDescent="0.25">
      <c r="A183" s="483">
        <f t="shared" si="43"/>
        <v>119</v>
      </c>
      <c r="B183" s="528" t="s">
        <v>39</v>
      </c>
      <c r="C183" s="533" t="s">
        <v>76</v>
      </c>
      <c r="D183" s="555" t="s">
        <v>149</v>
      </c>
      <c r="E183" s="467">
        <f t="shared" si="40"/>
        <v>0</v>
      </c>
      <c r="F183" s="467">
        <f t="shared" si="44"/>
        <v>0</v>
      </c>
      <c r="G183" s="467">
        <f t="shared" si="41"/>
        <v>0</v>
      </c>
      <c r="H183" s="467">
        <f t="shared" si="42"/>
        <v>0</v>
      </c>
      <c r="I183" s="468" t="s">
        <v>38</v>
      </c>
      <c r="J183" s="469">
        <v>0.66</v>
      </c>
      <c r="K183" s="470"/>
      <c r="L183" s="659"/>
      <c r="M183" s="658"/>
      <c r="N183" s="658"/>
    </row>
    <row r="184" spans="1:14" ht="15.75" x14ac:dyDescent="0.2">
      <c r="A184" s="483">
        <f t="shared" si="43"/>
        <v>120</v>
      </c>
      <c r="B184" s="472" t="s">
        <v>35</v>
      </c>
      <c r="C184" s="554" t="s">
        <v>51</v>
      </c>
      <c r="D184" s="532" t="s">
        <v>398</v>
      </c>
      <c r="E184" s="467">
        <f t="shared" si="40"/>
        <v>0</v>
      </c>
      <c r="F184" s="467">
        <f t="shared" si="44"/>
        <v>0</v>
      </c>
      <c r="G184" s="467">
        <f t="shared" si="41"/>
        <v>0</v>
      </c>
      <c r="H184" s="467">
        <f t="shared" si="42"/>
        <v>0</v>
      </c>
      <c r="I184" s="468" t="s">
        <v>38</v>
      </c>
      <c r="J184" s="469">
        <v>0.81</v>
      </c>
      <c r="K184" s="470"/>
      <c r="L184" s="659"/>
      <c r="M184" s="658"/>
      <c r="N184" s="658"/>
    </row>
    <row r="185" spans="1:14" ht="15.75" x14ac:dyDescent="0.25">
      <c r="A185" s="163">
        <f t="shared" si="43"/>
        <v>121</v>
      </c>
      <c r="B185" s="120" t="s">
        <v>39</v>
      </c>
      <c r="C185" s="119"/>
      <c r="D185" s="256" t="s">
        <v>150</v>
      </c>
      <c r="E185" s="76">
        <f t="shared" si="40"/>
        <v>0</v>
      </c>
      <c r="F185" s="76">
        <f t="shared" si="44"/>
        <v>0</v>
      </c>
      <c r="G185" s="76">
        <f t="shared" si="41"/>
        <v>0</v>
      </c>
      <c r="H185" s="76">
        <f t="shared" si="42"/>
        <v>0</v>
      </c>
      <c r="I185" s="77" t="s">
        <v>38</v>
      </c>
      <c r="J185" s="83">
        <v>1.46</v>
      </c>
      <c r="K185" s="84"/>
      <c r="L185" s="166"/>
      <c r="M185" s="658"/>
      <c r="N185" s="658"/>
    </row>
    <row r="186" spans="1:14" ht="15.75" x14ac:dyDescent="0.25">
      <c r="A186" s="483">
        <f t="shared" si="43"/>
        <v>122</v>
      </c>
      <c r="B186" s="472" t="s">
        <v>35</v>
      </c>
      <c r="C186" s="533" t="s">
        <v>83</v>
      </c>
      <c r="D186" s="512" t="s">
        <v>151</v>
      </c>
      <c r="E186" s="467">
        <f t="shared" si="40"/>
        <v>0</v>
      </c>
      <c r="F186" s="467">
        <f t="shared" si="44"/>
        <v>0</v>
      </c>
      <c r="G186" s="467">
        <f t="shared" si="41"/>
        <v>0</v>
      </c>
      <c r="H186" s="467">
        <f t="shared" si="42"/>
        <v>0</v>
      </c>
      <c r="I186" s="468" t="s">
        <v>38</v>
      </c>
      <c r="J186" s="469">
        <v>1.05</v>
      </c>
      <c r="K186" s="470"/>
      <c r="L186" s="545"/>
      <c r="M186" s="658"/>
      <c r="N186" s="658"/>
    </row>
    <row r="187" spans="1:14" ht="16.5" thickBot="1" x14ac:dyDescent="0.3">
      <c r="A187" s="163">
        <f t="shared" si="43"/>
        <v>123</v>
      </c>
      <c r="B187" s="120" t="s">
        <v>39</v>
      </c>
      <c r="C187" s="81"/>
      <c r="D187" s="164" t="s">
        <v>152</v>
      </c>
      <c r="E187" s="76">
        <f t="shared" si="40"/>
        <v>0</v>
      </c>
      <c r="F187" s="76">
        <f t="shared" si="44"/>
        <v>0</v>
      </c>
      <c r="G187" s="76">
        <f t="shared" si="41"/>
        <v>0</v>
      </c>
      <c r="H187" s="76">
        <f>J187*K187</f>
        <v>0</v>
      </c>
      <c r="I187" s="77" t="s">
        <v>38</v>
      </c>
      <c r="J187" s="83">
        <v>1.86</v>
      </c>
      <c r="K187" s="79"/>
      <c r="L187" s="729" t="s">
        <v>397</v>
      </c>
      <c r="M187" s="658"/>
      <c r="N187" s="658"/>
    </row>
    <row r="188" spans="1:14" ht="16.5" thickBot="1" x14ac:dyDescent="0.3">
      <c r="A188" s="251"/>
      <c r="B188" s="217"/>
      <c r="C188" s="252"/>
      <c r="D188" s="219" t="s">
        <v>153</v>
      </c>
      <c r="E188" s="220"/>
      <c r="F188" s="220"/>
      <c r="G188" s="220"/>
      <c r="H188" s="220"/>
      <c r="I188" s="220"/>
      <c r="J188" s="221"/>
      <c r="K188" s="253"/>
      <c r="L188" s="727"/>
      <c r="M188" s="658"/>
      <c r="N188" s="658"/>
    </row>
    <row r="189" spans="1:14" ht="15.75" x14ac:dyDescent="0.25">
      <c r="A189" s="483">
        <f>A187+1</f>
        <v>124</v>
      </c>
      <c r="B189" s="465" t="s">
        <v>39</v>
      </c>
      <c r="C189" s="466" t="s">
        <v>51</v>
      </c>
      <c r="D189" s="526" t="s">
        <v>154</v>
      </c>
      <c r="E189" s="467">
        <f>ROUND(J189*0.9,6)*K189</f>
        <v>0</v>
      </c>
      <c r="F189" s="467">
        <f t="shared" si="44"/>
        <v>0</v>
      </c>
      <c r="G189" s="467">
        <f t="shared" si="41"/>
        <v>0</v>
      </c>
      <c r="H189" s="473">
        <f>J189*K189</f>
        <v>0</v>
      </c>
      <c r="I189" s="474" t="s">
        <v>38</v>
      </c>
      <c r="J189" s="535">
        <v>2.44</v>
      </c>
      <c r="K189" s="488"/>
      <c r="L189" s="659" t="s">
        <v>550</v>
      </c>
      <c r="M189" s="658"/>
      <c r="N189" s="658"/>
    </row>
    <row r="190" spans="1:14" ht="15.75" hidden="1" x14ac:dyDescent="0.25">
      <c r="A190" s="94">
        <f t="shared" ref="A190:A233" si="45">A189+1</f>
        <v>125</v>
      </c>
      <c r="B190" s="103" t="s">
        <v>39</v>
      </c>
      <c r="C190" s="149" t="s">
        <v>155</v>
      </c>
      <c r="D190" s="150" t="s">
        <v>156</v>
      </c>
      <c r="E190" s="151">
        <f t="shared" ref="E190:E217" si="46">ROUND(J190*0.9,6)*K190</f>
        <v>0</v>
      </c>
      <c r="F190" s="151">
        <f t="shared" si="44"/>
        <v>0</v>
      </c>
      <c r="G190" s="151">
        <f t="shared" si="41"/>
        <v>0</v>
      </c>
      <c r="H190" s="151">
        <f t="shared" si="42"/>
        <v>0</v>
      </c>
      <c r="I190" s="227" t="s">
        <v>38</v>
      </c>
      <c r="J190" s="105">
        <v>2.2000000000000002</v>
      </c>
      <c r="K190" s="101"/>
      <c r="L190" s="638" t="s">
        <v>397</v>
      </c>
      <c r="M190" s="658"/>
      <c r="N190" s="658"/>
    </row>
    <row r="191" spans="1:14" ht="15.75" x14ac:dyDescent="0.25">
      <c r="A191" s="687">
        <v>125</v>
      </c>
      <c r="B191" s="688" t="s">
        <v>35</v>
      </c>
      <c r="C191" s="466" t="s">
        <v>155</v>
      </c>
      <c r="D191" s="689" t="s">
        <v>563</v>
      </c>
      <c r="E191" s="690">
        <v>0</v>
      </c>
      <c r="F191" s="690">
        <v>0</v>
      </c>
      <c r="G191" s="690">
        <v>0</v>
      </c>
      <c r="H191" s="690">
        <v>0</v>
      </c>
      <c r="I191" s="691" t="s">
        <v>38</v>
      </c>
      <c r="J191" s="692">
        <v>1.82</v>
      </c>
      <c r="K191" s="693"/>
      <c r="L191" s="659"/>
      <c r="M191" s="658"/>
      <c r="N191" s="658"/>
    </row>
    <row r="192" spans="1:14" ht="15.75" x14ac:dyDescent="0.25">
      <c r="A192" s="94">
        <f>A190+1</f>
        <v>126</v>
      </c>
      <c r="B192" s="176" t="s">
        <v>35</v>
      </c>
      <c r="C192" s="108" t="s">
        <v>58</v>
      </c>
      <c r="D192" s="259" t="s">
        <v>157</v>
      </c>
      <c r="E192" s="151">
        <f t="shared" si="46"/>
        <v>0</v>
      </c>
      <c r="F192" s="151">
        <f t="shared" si="44"/>
        <v>0</v>
      </c>
      <c r="G192" s="151">
        <f t="shared" si="41"/>
        <v>0</v>
      </c>
      <c r="H192" s="151">
        <f t="shared" si="42"/>
        <v>0</v>
      </c>
      <c r="I192" s="152" t="s">
        <v>38</v>
      </c>
      <c r="J192" s="100">
        <v>1.66</v>
      </c>
      <c r="K192" s="101"/>
      <c r="L192" s="708"/>
      <c r="M192" s="658"/>
      <c r="N192" s="658"/>
    </row>
    <row r="193" spans="1:14" ht="15.75" x14ac:dyDescent="0.25">
      <c r="A193" s="94">
        <f t="shared" si="45"/>
        <v>127</v>
      </c>
      <c r="B193" s="103" t="s">
        <v>39</v>
      </c>
      <c r="C193" s="149"/>
      <c r="D193" s="259" t="s">
        <v>158</v>
      </c>
      <c r="E193" s="151">
        <f t="shared" si="46"/>
        <v>0</v>
      </c>
      <c r="F193" s="151">
        <f t="shared" si="44"/>
        <v>0</v>
      </c>
      <c r="G193" s="151">
        <f t="shared" si="41"/>
        <v>0</v>
      </c>
      <c r="H193" s="151">
        <f t="shared" si="42"/>
        <v>0</v>
      </c>
      <c r="I193" s="152" t="s">
        <v>38</v>
      </c>
      <c r="J193" s="100">
        <v>2.14</v>
      </c>
      <c r="K193" s="101"/>
      <c r="L193" s="638" t="s">
        <v>397</v>
      </c>
      <c r="M193" s="658"/>
      <c r="N193" s="658"/>
    </row>
    <row r="194" spans="1:14" ht="15.75" x14ac:dyDescent="0.25">
      <c r="A194" s="94">
        <f t="shared" si="45"/>
        <v>128</v>
      </c>
      <c r="B194" s="103" t="s">
        <v>39</v>
      </c>
      <c r="C194" s="149"/>
      <c r="D194" s="259" t="s">
        <v>159</v>
      </c>
      <c r="E194" s="151">
        <f t="shared" si="46"/>
        <v>0</v>
      </c>
      <c r="F194" s="151">
        <f t="shared" si="44"/>
        <v>0</v>
      </c>
      <c r="G194" s="151">
        <f t="shared" si="41"/>
        <v>0</v>
      </c>
      <c r="H194" s="151">
        <f t="shared" si="42"/>
        <v>0</v>
      </c>
      <c r="I194" s="152" t="s">
        <v>38</v>
      </c>
      <c r="J194" s="100">
        <v>1.85</v>
      </c>
      <c r="K194" s="101"/>
      <c r="L194" s="638" t="s">
        <v>397</v>
      </c>
      <c r="M194" s="658"/>
      <c r="N194" s="658"/>
    </row>
    <row r="195" spans="1:14" ht="15.75" x14ac:dyDescent="0.25">
      <c r="A195" s="94">
        <f t="shared" si="45"/>
        <v>129</v>
      </c>
      <c r="B195" s="103" t="s">
        <v>39</v>
      </c>
      <c r="C195" s="149"/>
      <c r="D195" s="259" t="s">
        <v>160</v>
      </c>
      <c r="E195" s="151">
        <f t="shared" si="46"/>
        <v>0</v>
      </c>
      <c r="F195" s="151">
        <f t="shared" si="44"/>
        <v>0</v>
      </c>
      <c r="G195" s="151">
        <f t="shared" si="41"/>
        <v>0</v>
      </c>
      <c r="H195" s="151">
        <f t="shared" si="42"/>
        <v>0</v>
      </c>
      <c r="I195" s="152" t="s">
        <v>38</v>
      </c>
      <c r="J195" s="100">
        <v>1.6</v>
      </c>
      <c r="K195" s="101"/>
      <c r="L195" s="232"/>
      <c r="M195" s="658"/>
      <c r="N195" s="658"/>
    </row>
    <row r="196" spans="1:14" ht="15.75" x14ac:dyDescent="0.25">
      <c r="A196" s="483">
        <f t="shared" si="45"/>
        <v>130</v>
      </c>
      <c r="B196" s="472" t="s">
        <v>35</v>
      </c>
      <c r="C196" s="466" t="s">
        <v>71</v>
      </c>
      <c r="D196" s="512" t="s">
        <v>577</v>
      </c>
      <c r="E196" s="467">
        <f t="shared" si="46"/>
        <v>0</v>
      </c>
      <c r="F196" s="467">
        <f t="shared" si="44"/>
        <v>0</v>
      </c>
      <c r="G196" s="467">
        <f t="shared" si="41"/>
        <v>0</v>
      </c>
      <c r="H196" s="467">
        <f t="shared" si="42"/>
        <v>0</v>
      </c>
      <c r="I196" s="541" t="s">
        <v>38</v>
      </c>
      <c r="J196" s="469">
        <v>1.82</v>
      </c>
      <c r="K196" s="470"/>
      <c r="L196" s="659"/>
      <c r="M196" s="658"/>
      <c r="N196" s="658"/>
    </row>
    <row r="197" spans="1:14" ht="15.75" x14ac:dyDescent="0.25">
      <c r="A197" s="483">
        <f t="shared" si="45"/>
        <v>131</v>
      </c>
      <c r="B197" s="472" t="s">
        <v>35</v>
      </c>
      <c r="C197" s="466" t="s">
        <v>83</v>
      </c>
      <c r="D197" s="512" t="s">
        <v>161</v>
      </c>
      <c r="E197" s="467">
        <f t="shared" si="46"/>
        <v>0</v>
      </c>
      <c r="F197" s="467">
        <f t="shared" si="44"/>
        <v>0</v>
      </c>
      <c r="G197" s="467">
        <f t="shared" si="41"/>
        <v>0</v>
      </c>
      <c r="H197" s="467">
        <f t="shared" si="42"/>
        <v>0</v>
      </c>
      <c r="I197" s="541" t="s">
        <v>38</v>
      </c>
      <c r="J197" s="469">
        <v>1.73</v>
      </c>
      <c r="K197" s="470"/>
      <c r="L197" s="537" t="s">
        <v>43</v>
      </c>
      <c r="M197" s="658"/>
      <c r="N197" s="658"/>
    </row>
    <row r="198" spans="1:14" ht="15.75" x14ac:dyDescent="0.25">
      <c r="A198" s="94">
        <f t="shared" si="45"/>
        <v>132</v>
      </c>
      <c r="B198" s="103" t="s">
        <v>39</v>
      </c>
      <c r="C198" s="149"/>
      <c r="D198" s="177" t="s">
        <v>162</v>
      </c>
      <c r="E198" s="151">
        <f t="shared" si="46"/>
        <v>0</v>
      </c>
      <c r="F198" s="151">
        <f t="shared" si="44"/>
        <v>0</v>
      </c>
      <c r="G198" s="151">
        <f t="shared" si="41"/>
        <v>0</v>
      </c>
      <c r="H198" s="151">
        <f t="shared" si="42"/>
        <v>0</v>
      </c>
      <c r="I198" s="152" t="s">
        <v>38</v>
      </c>
      <c r="J198" s="100">
        <v>1.76</v>
      </c>
      <c r="K198" s="101"/>
      <c r="L198" s="232"/>
      <c r="M198" s="658"/>
      <c r="N198" s="658"/>
    </row>
    <row r="199" spans="1:14" ht="15.75" hidden="1" x14ac:dyDescent="0.25">
      <c r="A199" s="94">
        <f t="shared" si="45"/>
        <v>133</v>
      </c>
      <c r="B199" s="148" t="s">
        <v>35</v>
      </c>
      <c r="C199" s="149" t="s">
        <v>71</v>
      </c>
      <c r="D199" s="240" t="s">
        <v>163</v>
      </c>
      <c r="E199" s="151">
        <f t="shared" si="46"/>
        <v>0</v>
      </c>
      <c r="F199" s="151">
        <f t="shared" si="44"/>
        <v>0</v>
      </c>
      <c r="G199" s="151">
        <f t="shared" si="41"/>
        <v>0</v>
      </c>
      <c r="H199" s="151">
        <f t="shared" si="42"/>
        <v>0</v>
      </c>
      <c r="I199" s="152" t="s">
        <v>38</v>
      </c>
      <c r="J199" s="100">
        <v>0.88</v>
      </c>
      <c r="K199" s="101"/>
      <c r="L199" s="708" t="s">
        <v>550</v>
      </c>
      <c r="M199" s="658"/>
      <c r="N199" s="658"/>
    </row>
    <row r="200" spans="1:14" ht="15.75" x14ac:dyDescent="0.25">
      <c r="A200" s="483">
        <v>133</v>
      </c>
      <c r="B200" s="472" t="s">
        <v>35</v>
      </c>
      <c r="C200" s="466"/>
      <c r="D200" s="546" t="s">
        <v>164</v>
      </c>
      <c r="E200" s="467">
        <f t="shared" si="46"/>
        <v>0</v>
      </c>
      <c r="F200" s="467">
        <f t="shared" si="44"/>
        <v>0</v>
      </c>
      <c r="G200" s="467">
        <f t="shared" si="41"/>
        <v>0</v>
      </c>
      <c r="H200" s="467">
        <f t="shared" si="42"/>
        <v>0</v>
      </c>
      <c r="I200" s="541" t="s">
        <v>38</v>
      </c>
      <c r="J200" s="469">
        <v>1.1599999999999999</v>
      </c>
      <c r="K200" s="470"/>
      <c r="L200" s="659" t="s">
        <v>556</v>
      </c>
      <c r="M200" s="658"/>
      <c r="N200" s="658"/>
    </row>
    <row r="201" spans="1:14" ht="15.75" hidden="1" x14ac:dyDescent="0.25">
      <c r="A201" s="94">
        <f t="shared" si="45"/>
        <v>134</v>
      </c>
      <c r="B201" s="148" t="s">
        <v>35</v>
      </c>
      <c r="C201" s="149"/>
      <c r="D201" s="240" t="s">
        <v>165</v>
      </c>
      <c r="E201" s="151">
        <f t="shared" si="46"/>
        <v>0</v>
      </c>
      <c r="F201" s="151">
        <f t="shared" si="44"/>
        <v>0</v>
      </c>
      <c r="G201" s="151">
        <f t="shared" si="41"/>
        <v>0</v>
      </c>
      <c r="H201" s="151">
        <f t="shared" si="42"/>
        <v>0</v>
      </c>
      <c r="I201" s="152" t="s">
        <v>38</v>
      </c>
      <c r="J201" s="100">
        <v>1.42</v>
      </c>
      <c r="K201" s="101"/>
      <c r="L201" s="708" t="s">
        <v>550</v>
      </c>
      <c r="M201" s="658"/>
      <c r="N201" s="658"/>
    </row>
    <row r="202" spans="1:14" ht="15.75" x14ac:dyDescent="0.25">
      <c r="A202" s="94">
        <v>134</v>
      </c>
      <c r="B202" s="103" t="s">
        <v>39</v>
      </c>
      <c r="C202" s="149"/>
      <c r="D202" s="177" t="s">
        <v>166</v>
      </c>
      <c r="E202" s="151">
        <f t="shared" si="46"/>
        <v>0</v>
      </c>
      <c r="F202" s="151">
        <f t="shared" si="44"/>
        <v>0</v>
      </c>
      <c r="G202" s="151">
        <f t="shared" si="41"/>
        <v>0</v>
      </c>
      <c r="H202" s="151">
        <f t="shared" si="42"/>
        <v>0</v>
      </c>
      <c r="I202" s="152" t="s">
        <v>38</v>
      </c>
      <c r="J202" s="100">
        <v>1.7</v>
      </c>
      <c r="K202" s="101"/>
      <c r="L202" s="638" t="s">
        <v>397</v>
      </c>
      <c r="M202" s="658"/>
      <c r="N202" s="658"/>
    </row>
    <row r="203" spans="1:14" ht="15.75" x14ac:dyDescent="0.25">
      <c r="A203" s="94">
        <f t="shared" si="45"/>
        <v>135</v>
      </c>
      <c r="B203" s="103" t="s">
        <v>39</v>
      </c>
      <c r="C203" s="149"/>
      <c r="D203" s="177" t="s">
        <v>167</v>
      </c>
      <c r="E203" s="151">
        <f t="shared" si="46"/>
        <v>0</v>
      </c>
      <c r="F203" s="151">
        <f t="shared" si="44"/>
        <v>0</v>
      </c>
      <c r="G203" s="151">
        <f t="shared" si="41"/>
        <v>0</v>
      </c>
      <c r="H203" s="151">
        <f t="shared" si="42"/>
        <v>0</v>
      </c>
      <c r="I203" s="152" t="s">
        <v>38</v>
      </c>
      <c r="J203" s="100">
        <v>1.36</v>
      </c>
      <c r="K203" s="101"/>
      <c r="L203" s="153"/>
      <c r="M203" s="658"/>
      <c r="N203" s="658"/>
    </row>
    <row r="204" spans="1:14" ht="15.75" hidden="1" x14ac:dyDescent="0.25">
      <c r="A204" s="94">
        <f t="shared" si="45"/>
        <v>136</v>
      </c>
      <c r="B204" s="103" t="s">
        <v>39</v>
      </c>
      <c r="C204" s="149" t="s">
        <v>36</v>
      </c>
      <c r="D204" s="177" t="s">
        <v>168</v>
      </c>
      <c r="E204" s="151">
        <f t="shared" si="46"/>
        <v>0</v>
      </c>
      <c r="F204" s="151">
        <f t="shared" si="44"/>
        <v>0</v>
      </c>
      <c r="G204" s="151">
        <f t="shared" si="41"/>
        <v>0</v>
      </c>
      <c r="H204" s="151">
        <f>J204*K204</f>
        <v>0</v>
      </c>
      <c r="I204" s="152" t="s">
        <v>38</v>
      </c>
      <c r="J204" s="100">
        <v>2.2999999999999998</v>
      </c>
      <c r="K204" s="101"/>
      <c r="L204" s="638" t="s">
        <v>397</v>
      </c>
      <c r="M204" s="658"/>
      <c r="N204" s="658"/>
    </row>
    <row r="205" spans="1:14" ht="15.75" x14ac:dyDescent="0.25">
      <c r="A205" s="94">
        <v>136</v>
      </c>
      <c r="B205" s="148" t="s">
        <v>35</v>
      </c>
      <c r="C205" s="149" t="s">
        <v>538</v>
      </c>
      <c r="D205" s="261" t="s">
        <v>169</v>
      </c>
      <c r="E205" s="151">
        <f t="shared" si="46"/>
        <v>0</v>
      </c>
      <c r="F205" s="151">
        <f t="shared" si="44"/>
        <v>0</v>
      </c>
      <c r="G205" s="151">
        <f t="shared" si="41"/>
        <v>0</v>
      </c>
      <c r="H205" s="151">
        <f>J205*K205</f>
        <v>0</v>
      </c>
      <c r="I205" s="152" t="s">
        <v>38</v>
      </c>
      <c r="J205" s="100">
        <v>1.51</v>
      </c>
      <c r="K205" s="101"/>
      <c r="L205" s="153" t="s">
        <v>43</v>
      </c>
      <c r="M205" s="658"/>
      <c r="N205" s="658"/>
    </row>
    <row r="206" spans="1:14" ht="15.75" hidden="1" x14ac:dyDescent="0.25">
      <c r="A206" s="94">
        <f t="shared" si="45"/>
        <v>137</v>
      </c>
      <c r="B206" s="103" t="s">
        <v>39</v>
      </c>
      <c r="C206" s="149"/>
      <c r="D206" s="150" t="s">
        <v>170</v>
      </c>
      <c r="E206" s="151">
        <f t="shared" si="46"/>
        <v>0</v>
      </c>
      <c r="F206" s="151">
        <f t="shared" si="44"/>
        <v>0</v>
      </c>
      <c r="G206" s="151">
        <f t="shared" si="41"/>
        <v>0</v>
      </c>
      <c r="H206" s="151">
        <f t="shared" si="42"/>
        <v>0</v>
      </c>
      <c r="I206" s="152" t="s">
        <v>38</v>
      </c>
      <c r="J206" s="100">
        <v>2.38</v>
      </c>
      <c r="K206" s="101"/>
      <c r="L206" s="638" t="s">
        <v>550</v>
      </c>
      <c r="M206" s="658"/>
      <c r="N206" s="658"/>
    </row>
    <row r="207" spans="1:14" ht="15.75" x14ac:dyDescent="0.25">
      <c r="A207" s="94">
        <v>137</v>
      </c>
      <c r="B207" s="176" t="s">
        <v>35</v>
      </c>
      <c r="C207" s="108" t="s">
        <v>58</v>
      </c>
      <c r="D207" s="262" t="s">
        <v>171</v>
      </c>
      <c r="E207" s="151">
        <f t="shared" si="46"/>
        <v>0</v>
      </c>
      <c r="F207" s="151">
        <f t="shared" si="44"/>
        <v>0</v>
      </c>
      <c r="G207" s="151">
        <f t="shared" si="41"/>
        <v>0</v>
      </c>
      <c r="H207" s="151">
        <f t="shared" si="42"/>
        <v>0</v>
      </c>
      <c r="I207" s="152" t="s">
        <v>38</v>
      </c>
      <c r="J207" s="100">
        <v>1.3</v>
      </c>
      <c r="K207" s="101"/>
      <c r="L207" s="638" t="s">
        <v>550</v>
      </c>
      <c r="M207" s="658"/>
      <c r="N207" s="658"/>
    </row>
    <row r="208" spans="1:14" ht="15.75" x14ac:dyDescent="0.25">
      <c r="A208" s="483">
        <f t="shared" si="45"/>
        <v>138</v>
      </c>
      <c r="B208" s="625" t="s">
        <v>35</v>
      </c>
      <c r="C208" s="533" t="s">
        <v>83</v>
      </c>
      <c r="D208" s="626" t="s">
        <v>172</v>
      </c>
      <c r="E208" s="467">
        <f t="shared" si="46"/>
        <v>0</v>
      </c>
      <c r="F208" s="467">
        <f t="shared" si="44"/>
        <v>0</v>
      </c>
      <c r="G208" s="467">
        <f t="shared" si="41"/>
        <v>0</v>
      </c>
      <c r="H208" s="467">
        <f t="shared" si="42"/>
        <v>0</v>
      </c>
      <c r="I208" s="541" t="s">
        <v>38</v>
      </c>
      <c r="J208" s="469">
        <v>1.42</v>
      </c>
      <c r="K208" s="470"/>
      <c r="L208" s="659"/>
      <c r="M208" s="658"/>
      <c r="N208" s="658"/>
    </row>
    <row r="209" spans="1:14" ht="15.75" x14ac:dyDescent="0.25">
      <c r="A209" s="94">
        <f t="shared" si="45"/>
        <v>139</v>
      </c>
      <c r="B209" s="178" t="s">
        <v>39</v>
      </c>
      <c r="C209" s="149" t="s">
        <v>76</v>
      </c>
      <c r="D209" s="262" t="s">
        <v>173</v>
      </c>
      <c r="E209" s="151">
        <f t="shared" si="46"/>
        <v>0</v>
      </c>
      <c r="F209" s="151">
        <f t="shared" si="44"/>
        <v>0</v>
      </c>
      <c r="G209" s="151">
        <f t="shared" si="41"/>
        <v>0</v>
      </c>
      <c r="H209" s="151">
        <f t="shared" si="42"/>
        <v>0</v>
      </c>
      <c r="I209" s="152" t="s">
        <v>38</v>
      </c>
      <c r="J209" s="100">
        <v>1.56</v>
      </c>
      <c r="K209" s="101"/>
      <c r="L209" s="638" t="s">
        <v>550</v>
      </c>
      <c r="M209" s="658"/>
      <c r="N209" s="658"/>
    </row>
    <row r="210" spans="1:14" ht="15.75" x14ac:dyDescent="0.25">
      <c r="A210" s="483">
        <f t="shared" si="45"/>
        <v>140</v>
      </c>
      <c r="B210" s="625" t="s">
        <v>35</v>
      </c>
      <c r="C210" s="466" t="s">
        <v>58</v>
      </c>
      <c r="D210" s="626" t="s">
        <v>174</v>
      </c>
      <c r="E210" s="467">
        <f t="shared" si="46"/>
        <v>0</v>
      </c>
      <c r="F210" s="467">
        <f t="shared" si="44"/>
        <v>0</v>
      </c>
      <c r="G210" s="467">
        <f t="shared" si="41"/>
        <v>0</v>
      </c>
      <c r="H210" s="467">
        <f t="shared" si="42"/>
        <v>0</v>
      </c>
      <c r="I210" s="541" t="s">
        <v>38</v>
      </c>
      <c r="J210" s="469">
        <v>0.9</v>
      </c>
      <c r="K210" s="470"/>
      <c r="L210" s="659"/>
      <c r="M210" s="658"/>
      <c r="N210" s="658"/>
    </row>
    <row r="211" spans="1:14" ht="15.75" x14ac:dyDescent="0.25">
      <c r="A211" s="94">
        <f t="shared" si="45"/>
        <v>141</v>
      </c>
      <c r="B211" s="176" t="s">
        <v>35</v>
      </c>
      <c r="C211" s="149" t="s">
        <v>58</v>
      </c>
      <c r="D211" s="262" t="s">
        <v>175</v>
      </c>
      <c r="E211" s="151">
        <f t="shared" si="46"/>
        <v>0</v>
      </c>
      <c r="F211" s="151">
        <f t="shared" si="44"/>
        <v>0</v>
      </c>
      <c r="G211" s="151">
        <f t="shared" si="41"/>
        <v>0</v>
      </c>
      <c r="H211" s="151">
        <f t="shared" si="42"/>
        <v>0</v>
      </c>
      <c r="I211" s="152" t="s">
        <v>38</v>
      </c>
      <c r="J211" s="100">
        <v>1.73</v>
      </c>
      <c r="K211" s="101"/>
      <c r="L211" s="153"/>
      <c r="M211" s="658"/>
      <c r="N211" s="658"/>
    </row>
    <row r="212" spans="1:14" ht="15.75" x14ac:dyDescent="0.25">
      <c r="A212" s="483">
        <f t="shared" si="45"/>
        <v>142</v>
      </c>
      <c r="B212" s="625" t="s">
        <v>35</v>
      </c>
      <c r="C212" s="466" t="s">
        <v>83</v>
      </c>
      <c r="D212" s="626" t="s">
        <v>539</v>
      </c>
      <c r="E212" s="467">
        <f t="shared" si="46"/>
        <v>0</v>
      </c>
      <c r="F212" s="467">
        <f t="shared" si="44"/>
        <v>0</v>
      </c>
      <c r="G212" s="467">
        <f t="shared" si="41"/>
        <v>0</v>
      </c>
      <c r="H212" s="467">
        <f t="shared" si="42"/>
        <v>0</v>
      </c>
      <c r="I212" s="541" t="s">
        <v>38</v>
      </c>
      <c r="J212" s="469">
        <v>1.05</v>
      </c>
      <c r="K212" s="470"/>
      <c r="L212" s="659"/>
      <c r="M212" s="658"/>
      <c r="N212" s="658"/>
    </row>
    <row r="213" spans="1:14" ht="15.75" x14ac:dyDescent="0.25">
      <c r="A213" s="94">
        <f t="shared" si="45"/>
        <v>143</v>
      </c>
      <c r="B213" s="103" t="s">
        <v>39</v>
      </c>
      <c r="C213" s="149"/>
      <c r="D213" s="263" t="s">
        <v>176</v>
      </c>
      <c r="E213" s="151">
        <f t="shared" si="46"/>
        <v>0</v>
      </c>
      <c r="F213" s="151">
        <f t="shared" si="44"/>
        <v>0</v>
      </c>
      <c r="G213" s="151">
        <f t="shared" si="41"/>
        <v>0</v>
      </c>
      <c r="H213" s="151">
        <f>J213*K213</f>
        <v>0</v>
      </c>
      <c r="I213" s="264" t="s">
        <v>38</v>
      </c>
      <c r="J213" s="265">
        <v>2.25</v>
      </c>
      <c r="K213" s="266"/>
      <c r="L213" s="638" t="s">
        <v>397</v>
      </c>
      <c r="M213" s="658"/>
      <c r="N213" s="658"/>
    </row>
    <row r="214" spans="1:14" ht="15.75" x14ac:dyDescent="0.25">
      <c r="A214" s="94">
        <f t="shared" si="45"/>
        <v>144</v>
      </c>
      <c r="B214" s="103" t="s">
        <v>39</v>
      </c>
      <c r="C214" s="149" t="s">
        <v>36</v>
      </c>
      <c r="D214" s="150" t="s">
        <v>177</v>
      </c>
      <c r="E214" s="151">
        <f t="shared" si="46"/>
        <v>0</v>
      </c>
      <c r="F214" s="151">
        <f t="shared" si="44"/>
        <v>0</v>
      </c>
      <c r="G214" s="151">
        <f t="shared" si="41"/>
        <v>0</v>
      </c>
      <c r="H214" s="151">
        <f>J214*K214</f>
        <v>0</v>
      </c>
      <c r="I214" s="264" t="s">
        <v>38</v>
      </c>
      <c r="J214" s="100">
        <v>1.66</v>
      </c>
      <c r="K214" s="101"/>
      <c r="L214" s="708"/>
      <c r="M214" s="658"/>
      <c r="N214" s="658"/>
    </row>
    <row r="215" spans="1:14" ht="15.75" x14ac:dyDescent="0.25">
      <c r="A215" s="94">
        <f t="shared" si="45"/>
        <v>145</v>
      </c>
      <c r="B215" s="103" t="s">
        <v>39</v>
      </c>
      <c r="C215" s="149"/>
      <c r="D215" s="150" t="s">
        <v>178</v>
      </c>
      <c r="E215" s="151">
        <f t="shared" si="46"/>
        <v>0</v>
      </c>
      <c r="F215" s="151">
        <f t="shared" si="44"/>
        <v>0</v>
      </c>
      <c r="G215" s="151">
        <f t="shared" si="41"/>
        <v>0</v>
      </c>
      <c r="H215" s="151">
        <f>J215*K215</f>
        <v>0</v>
      </c>
      <c r="I215" s="264" t="s">
        <v>38</v>
      </c>
      <c r="J215" s="100">
        <v>1.29</v>
      </c>
      <c r="K215" s="101"/>
      <c r="L215" s="638"/>
      <c r="M215" s="658"/>
      <c r="N215" s="658"/>
    </row>
    <row r="216" spans="1:14" ht="15.75" hidden="1" x14ac:dyDescent="0.25">
      <c r="A216" s="94">
        <f t="shared" si="45"/>
        <v>146</v>
      </c>
      <c r="B216" s="148" t="s">
        <v>35</v>
      </c>
      <c r="C216" s="149"/>
      <c r="D216" s="260" t="s">
        <v>179</v>
      </c>
      <c r="E216" s="151">
        <f t="shared" si="46"/>
        <v>0</v>
      </c>
      <c r="F216" s="151">
        <f t="shared" si="44"/>
        <v>0</v>
      </c>
      <c r="G216" s="151">
        <f t="shared" ref="G216:G248" si="47">ROUND(J216*0.95,6)*K216</f>
        <v>0</v>
      </c>
      <c r="H216" s="151">
        <f>J216*K216</f>
        <v>0</v>
      </c>
      <c r="I216" s="152" t="s">
        <v>38</v>
      </c>
      <c r="J216" s="100">
        <v>2</v>
      </c>
      <c r="K216" s="101"/>
      <c r="L216" s="638" t="s">
        <v>550</v>
      </c>
      <c r="M216" s="658"/>
      <c r="N216" s="658"/>
    </row>
    <row r="217" spans="1:14" ht="15.75" x14ac:dyDescent="0.25">
      <c r="A217" s="483">
        <v>146</v>
      </c>
      <c r="B217" s="625" t="s">
        <v>35</v>
      </c>
      <c r="C217" s="466" t="s">
        <v>83</v>
      </c>
      <c r="D217" s="626" t="s">
        <v>180</v>
      </c>
      <c r="E217" s="467">
        <f t="shared" si="46"/>
        <v>0</v>
      </c>
      <c r="F217" s="467">
        <f t="shared" si="44"/>
        <v>0</v>
      </c>
      <c r="G217" s="467">
        <f t="shared" si="47"/>
        <v>0</v>
      </c>
      <c r="H217" s="467">
        <f t="shared" si="42"/>
        <v>0</v>
      </c>
      <c r="I217" s="541" t="s">
        <v>38</v>
      </c>
      <c r="J217" s="469">
        <v>1.73</v>
      </c>
      <c r="K217" s="470"/>
      <c r="L217" s="545"/>
      <c r="M217" s="658"/>
      <c r="N217" s="658"/>
    </row>
    <row r="218" spans="1:14" ht="15.75" hidden="1" x14ac:dyDescent="0.25">
      <c r="A218" s="94">
        <f t="shared" si="45"/>
        <v>147</v>
      </c>
      <c r="B218" s="148" t="s">
        <v>35</v>
      </c>
      <c r="C218" s="149" t="s">
        <v>71</v>
      </c>
      <c r="D218" s="261" t="s">
        <v>181</v>
      </c>
      <c r="E218" s="151">
        <f>ROUND(J218*0.9,6)*K218</f>
        <v>0</v>
      </c>
      <c r="F218" s="151">
        <f t="shared" si="44"/>
        <v>0</v>
      </c>
      <c r="G218" s="151">
        <f t="shared" si="47"/>
        <v>0</v>
      </c>
      <c r="H218" s="151">
        <f t="shared" si="42"/>
        <v>0</v>
      </c>
      <c r="I218" s="227" t="s">
        <v>38</v>
      </c>
      <c r="J218" s="100">
        <v>1.1200000000000001</v>
      </c>
      <c r="K218" s="101"/>
      <c r="L218" s="708" t="s">
        <v>583</v>
      </c>
      <c r="M218" s="658"/>
      <c r="N218" s="658"/>
    </row>
    <row r="219" spans="1:14" ht="15.75" x14ac:dyDescent="0.25">
      <c r="A219" s="94">
        <v>147</v>
      </c>
      <c r="B219" s="148" t="s">
        <v>35</v>
      </c>
      <c r="C219" s="149"/>
      <c r="D219" s="261" t="s">
        <v>584</v>
      </c>
      <c r="E219" s="151">
        <f>ROUND(J219*0.9,6)*K219</f>
        <v>0</v>
      </c>
      <c r="F219" s="151">
        <f t="shared" si="44"/>
        <v>0</v>
      </c>
      <c r="G219" s="151">
        <f t="shared" si="47"/>
        <v>0</v>
      </c>
      <c r="H219" s="151">
        <f t="shared" si="42"/>
        <v>0</v>
      </c>
      <c r="I219" s="227" t="s">
        <v>38</v>
      </c>
      <c r="J219" s="100">
        <v>1.1200000000000001</v>
      </c>
      <c r="K219" s="101"/>
      <c r="L219" s="708"/>
      <c r="M219" s="658"/>
      <c r="N219" s="658"/>
    </row>
    <row r="220" spans="1:14" ht="15.75" x14ac:dyDescent="0.25">
      <c r="A220" s="94">
        <f t="shared" si="45"/>
        <v>148</v>
      </c>
      <c r="B220" s="103" t="s">
        <v>39</v>
      </c>
      <c r="C220" s="149" t="s">
        <v>36</v>
      </c>
      <c r="D220" s="150" t="s">
        <v>182</v>
      </c>
      <c r="E220" s="151">
        <f>ROUND(J220*0.9,6)*K220</f>
        <v>0</v>
      </c>
      <c r="F220" s="151">
        <f t="shared" si="44"/>
        <v>0</v>
      </c>
      <c r="G220" s="151">
        <f t="shared" si="47"/>
        <v>0</v>
      </c>
      <c r="H220" s="151">
        <f t="shared" si="42"/>
        <v>0</v>
      </c>
      <c r="I220" s="152" t="s">
        <v>38</v>
      </c>
      <c r="J220" s="100">
        <v>2.44</v>
      </c>
      <c r="K220" s="101"/>
      <c r="L220" s="638" t="s">
        <v>550</v>
      </c>
      <c r="M220" s="658"/>
      <c r="N220" s="658"/>
    </row>
    <row r="221" spans="1:14" ht="28.5" hidden="1" customHeight="1" x14ac:dyDescent="0.25">
      <c r="A221" s="94">
        <f t="shared" si="45"/>
        <v>149</v>
      </c>
      <c r="B221" s="103" t="s">
        <v>39</v>
      </c>
      <c r="C221" s="149" t="s">
        <v>36</v>
      </c>
      <c r="D221" s="262" t="s">
        <v>183</v>
      </c>
      <c r="E221" s="151">
        <f t="shared" ref="E221:E239" si="48">ROUND(J221*0.9,6)*K221</f>
        <v>0</v>
      </c>
      <c r="F221" s="151">
        <f t="shared" si="44"/>
        <v>0</v>
      </c>
      <c r="G221" s="151">
        <f t="shared" si="47"/>
        <v>0</v>
      </c>
      <c r="H221" s="151">
        <f t="shared" si="42"/>
        <v>0</v>
      </c>
      <c r="I221" s="152" t="s">
        <v>38</v>
      </c>
      <c r="J221" s="100">
        <v>1.78</v>
      </c>
      <c r="K221" s="101"/>
      <c r="L221" s="638" t="s">
        <v>550</v>
      </c>
      <c r="M221" s="658"/>
      <c r="N221" s="658"/>
    </row>
    <row r="222" spans="1:14" ht="15.75" x14ac:dyDescent="0.25">
      <c r="A222" s="483">
        <v>149</v>
      </c>
      <c r="B222" s="600" t="s">
        <v>35</v>
      </c>
      <c r="C222" s="466" t="s">
        <v>83</v>
      </c>
      <c r="D222" s="626" t="s">
        <v>184</v>
      </c>
      <c r="E222" s="467">
        <f t="shared" si="48"/>
        <v>0</v>
      </c>
      <c r="F222" s="467">
        <f t="shared" si="44"/>
        <v>0</v>
      </c>
      <c r="G222" s="467">
        <f t="shared" si="47"/>
        <v>0</v>
      </c>
      <c r="H222" s="467">
        <f t="shared" si="42"/>
        <v>0</v>
      </c>
      <c r="I222" s="541" t="s">
        <v>38</v>
      </c>
      <c r="J222" s="469">
        <v>0.86</v>
      </c>
      <c r="K222" s="470"/>
      <c r="L222" s="659" t="s">
        <v>545</v>
      </c>
      <c r="M222" s="658"/>
      <c r="N222" s="658"/>
    </row>
    <row r="223" spans="1:14" ht="15.75" hidden="1" x14ac:dyDescent="0.25">
      <c r="A223" s="94">
        <f t="shared" si="45"/>
        <v>150</v>
      </c>
      <c r="B223" s="179" t="s">
        <v>35</v>
      </c>
      <c r="C223" s="149" t="s">
        <v>58</v>
      </c>
      <c r="D223" s="260" t="s">
        <v>185</v>
      </c>
      <c r="E223" s="151">
        <f t="shared" si="48"/>
        <v>0</v>
      </c>
      <c r="F223" s="151">
        <f t="shared" si="44"/>
        <v>0</v>
      </c>
      <c r="G223" s="151">
        <f t="shared" si="47"/>
        <v>0</v>
      </c>
      <c r="H223" s="151">
        <f t="shared" si="42"/>
        <v>0</v>
      </c>
      <c r="I223" s="152" t="s">
        <v>38</v>
      </c>
      <c r="J223" s="100">
        <v>1.1599999999999999</v>
      </c>
      <c r="K223" s="101"/>
      <c r="L223" s="638" t="s">
        <v>397</v>
      </c>
      <c r="M223" s="658"/>
      <c r="N223" s="658"/>
    </row>
    <row r="224" spans="1:14" ht="15.75" x14ac:dyDescent="0.25">
      <c r="A224" s="94">
        <v>150</v>
      </c>
      <c r="B224" s="103" t="s">
        <v>39</v>
      </c>
      <c r="C224" s="149"/>
      <c r="D224" s="260" t="s">
        <v>186</v>
      </c>
      <c r="E224" s="151">
        <f t="shared" si="48"/>
        <v>0</v>
      </c>
      <c r="F224" s="151">
        <f t="shared" si="44"/>
        <v>0</v>
      </c>
      <c r="G224" s="151">
        <f t="shared" si="47"/>
        <v>0</v>
      </c>
      <c r="H224" s="151">
        <f t="shared" si="42"/>
        <v>0</v>
      </c>
      <c r="I224" s="152" t="s">
        <v>38</v>
      </c>
      <c r="J224" s="100">
        <v>1.1399999999999999</v>
      </c>
      <c r="K224" s="101"/>
      <c r="L224" s="708" t="s">
        <v>583</v>
      </c>
      <c r="M224" s="658"/>
      <c r="N224" s="658"/>
    </row>
    <row r="225" spans="1:14" ht="15.75" x14ac:dyDescent="0.25">
      <c r="A225" s="94">
        <f t="shared" si="45"/>
        <v>151</v>
      </c>
      <c r="B225" s="103" t="s">
        <v>39</v>
      </c>
      <c r="C225" s="149" t="s">
        <v>76</v>
      </c>
      <c r="D225" s="260" t="s">
        <v>187</v>
      </c>
      <c r="E225" s="151">
        <f t="shared" si="48"/>
        <v>0</v>
      </c>
      <c r="F225" s="151">
        <f t="shared" si="44"/>
        <v>0</v>
      </c>
      <c r="G225" s="151">
        <f t="shared" si="47"/>
        <v>0</v>
      </c>
      <c r="H225" s="151">
        <f t="shared" si="42"/>
        <v>0</v>
      </c>
      <c r="I225" s="152" t="s">
        <v>38</v>
      </c>
      <c r="J225" s="100">
        <v>1.94</v>
      </c>
      <c r="K225" s="101"/>
      <c r="L225" s="708" t="s">
        <v>583</v>
      </c>
      <c r="M225" s="658"/>
      <c r="N225" s="658"/>
    </row>
    <row r="226" spans="1:14" ht="15.75" x14ac:dyDescent="0.25">
      <c r="A226" s="483">
        <f t="shared" si="45"/>
        <v>152</v>
      </c>
      <c r="B226" s="600" t="s">
        <v>35</v>
      </c>
      <c r="C226" s="466" t="s">
        <v>83</v>
      </c>
      <c r="D226" s="559" t="s">
        <v>188</v>
      </c>
      <c r="E226" s="467">
        <f t="shared" si="48"/>
        <v>0</v>
      </c>
      <c r="F226" s="467">
        <f t="shared" si="44"/>
        <v>0</v>
      </c>
      <c r="G226" s="467">
        <f t="shared" si="47"/>
        <v>0</v>
      </c>
      <c r="H226" s="467">
        <f>J226*K226</f>
        <v>0</v>
      </c>
      <c r="I226" s="541" t="s">
        <v>38</v>
      </c>
      <c r="J226" s="469">
        <v>1.57</v>
      </c>
      <c r="K226" s="470"/>
      <c r="L226" s="537" t="s">
        <v>43</v>
      </c>
      <c r="M226" s="658"/>
      <c r="N226" s="658"/>
    </row>
    <row r="227" spans="1:14" ht="15.75" x14ac:dyDescent="0.25">
      <c r="A227" s="94">
        <f t="shared" si="45"/>
        <v>153</v>
      </c>
      <c r="B227" s="179" t="s">
        <v>35</v>
      </c>
      <c r="C227" s="149"/>
      <c r="D227" s="260" t="s">
        <v>189</v>
      </c>
      <c r="E227" s="151">
        <f t="shared" si="48"/>
        <v>0</v>
      </c>
      <c r="F227" s="151">
        <f t="shared" si="44"/>
        <v>0</v>
      </c>
      <c r="G227" s="151">
        <f t="shared" si="47"/>
        <v>0</v>
      </c>
      <c r="H227" s="151">
        <f>J227*K227</f>
        <v>0</v>
      </c>
      <c r="I227" s="152" t="s">
        <v>38</v>
      </c>
      <c r="J227" s="100">
        <v>1.1399999999999999</v>
      </c>
      <c r="K227" s="101"/>
      <c r="L227" s="153" t="s">
        <v>43</v>
      </c>
      <c r="M227" s="658"/>
      <c r="N227" s="658"/>
    </row>
    <row r="228" spans="1:14" ht="15.75" x14ac:dyDescent="0.25">
      <c r="A228" s="94">
        <f t="shared" si="45"/>
        <v>154</v>
      </c>
      <c r="B228" s="148" t="s">
        <v>35</v>
      </c>
      <c r="C228" s="149" t="s">
        <v>76</v>
      </c>
      <c r="D228" s="261" t="s">
        <v>190</v>
      </c>
      <c r="E228" s="151">
        <f t="shared" si="48"/>
        <v>0</v>
      </c>
      <c r="F228" s="151">
        <f t="shared" si="44"/>
        <v>0</v>
      </c>
      <c r="G228" s="151">
        <f t="shared" si="47"/>
        <v>0</v>
      </c>
      <c r="H228" s="151">
        <f t="shared" si="42"/>
        <v>0</v>
      </c>
      <c r="I228" s="227" t="s">
        <v>38</v>
      </c>
      <c r="J228" s="100">
        <v>2.1</v>
      </c>
      <c r="K228" s="101"/>
      <c r="L228" s="153" t="s">
        <v>43</v>
      </c>
      <c r="M228" s="658"/>
      <c r="N228" s="658"/>
    </row>
    <row r="229" spans="1:14" ht="15.75" hidden="1" x14ac:dyDescent="0.25">
      <c r="A229" s="94">
        <f t="shared" si="45"/>
        <v>155</v>
      </c>
      <c r="B229" s="103" t="s">
        <v>39</v>
      </c>
      <c r="C229" s="149" t="s">
        <v>36</v>
      </c>
      <c r="D229" s="150" t="s">
        <v>191</v>
      </c>
      <c r="E229" s="151">
        <f t="shared" si="48"/>
        <v>0</v>
      </c>
      <c r="F229" s="151">
        <f t="shared" si="44"/>
        <v>0</v>
      </c>
      <c r="G229" s="151">
        <f t="shared" si="47"/>
        <v>0</v>
      </c>
      <c r="H229" s="151">
        <f t="shared" si="42"/>
        <v>0</v>
      </c>
      <c r="I229" s="227" t="s">
        <v>38</v>
      </c>
      <c r="J229" s="100">
        <v>1.8</v>
      </c>
      <c r="K229" s="101"/>
      <c r="L229" s="638" t="s">
        <v>397</v>
      </c>
      <c r="M229" s="658"/>
      <c r="N229" s="658"/>
    </row>
    <row r="230" spans="1:14" ht="15.75" hidden="1" x14ac:dyDescent="0.25">
      <c r="A230" s="483">
        <f t="shared" si="45"/>
        <v>156</v>
      </c>
      <c r="B230" s="528" t="s">
        <v>39</v>
      </c>
      <c r="C230" s="466" t="s">
        <v>36</v>
      </c>
      <c r="D230" s="580" t="s">
        <v>192</v>
      </c>
      <c r="E230" s="467">
        <f t="shared" si="48"/>
        <v>0</v>
      </c>
      <c r="F230" s="467">
        <f t="shared" ref="F230:F284" si="49">ROUND(J230*0.93,6)*K230</f>
        <v>0</v>
      </c>
      <c r="G230" s="467">
        <f t="shared" si="47"/>
        <v>0</v>
      </c>
      <c r="H230" s="467">
        <f t="shared" si="42"/>
        <v>0</v>
      </c>
      <c r="I230" s="468" t="s">
        <v>38</v>
      </c>
      <c r="J230" s="469">
        <v>1.7</v>
      </c>
      <c r="K230" s="470"/>
      <c r="L230" s="659" t="s">
        <v>556</v>
      </c>
      <c r="M230" s="658"/>
      <c r="N230" s="658"/>
    </row>
    <row r="231" spans="1:14" ht="15.75" hidden="1" x14ac:dyDescent="0.25">
      <c r="A231" s="483">
        <f t="shared" si="45"/>
        <v>157</v>
      </c>
      <c r="B231" s="528" t="s">
        <v>39</v>
      </c>
      <c r="C231" s="466" t="s">
        <v>36</v>
      </c>
      <c r="D231" s="512" t="s">
        <v>193</v>
      </c>
      <c r="E231" s="467">
        <f t="shared" si="48"/>
        <v>0</v>
      </c>
      <c r="F231" s="467">
        <f t="shared" si="49"/>
        <v>0</v>
      </c>
      <c r="G231" s="467">
        <f t="shared" si="47"/>
        <v>0</v>
      </c>
      <c r="H231" s="467">
        <f t="shared" si="42"/>
        <v>0</v>
      </c>
      <c r="I231" s="468" t="s">
        <v>38</v>
      </c>
      <c r="J231" s="469">
        <v>1.8</v>
      </c>
      <c r="K231" s="470"/>
      <c r="L231" s="659" t="s">
        <v>554</v>
      </c>
      <c r="M231" s="658"/>
      <c r="N231" s="658"/>
    </row>
    <row r="232" spans="1:14" ht="15.75" x14ac:dyDescent="0.2">
      <c r="A232" s="483">
        <v>155</v>
      </c>
      <c r="B232" s="472" t="s">
        <v>35</v>
      </c>
      <c r="C232" s="529" t="s">
        <v>51</v>
      </c>
      <c r="D232" s="512" t="s">
        <v>194</v>
      </c>
      <c r="E232" s="467">
        <f t="shared" si="48"/>
        <v>0</v>
      </c>
      <c r="F232" s="467">
        <f t="shared" si="49"/>
        <v>0</v>
      </c>
      <c r="G232" s="467">
        <f t="shared" si="47"/>
        <v>0</v>
      </c>
      <c r="H232" s="467">
        <f t="shared" si="42"/>
        <v>0</v>
      </c>
      <c r="I232" s="468" t="s">
        <v>38</v>
      </c>
      <c r="J232" s="469">
        <v>1.82</v>
      </c>
      <c r="K232" s="470"/>
      <c r="L232" s="659"/>
      <c r="M232" s="658"/>
      <c r="N232" s="658"/>
    </row>
    <row r="233" spans="1:14" ht="15.75" x14ac:dyDescent="0.25">
      <c r="A233" s="94">
        <f t="shared" si="45"/>
        <v>156</v>
      </c>
      <c r="B233" s="148" t="s">
        <v>35</v>
      </c>
      <c r="C233" s="149"/>
      <c r="D233" s="177" t="s">
        <v>587</v>
      </c>
      <c r="E233" s="151">
        <f t="shared" si="48"/>
        <v>0</v>
      </c>
      <c r="F233" s="151">
        <f t="shared" si="49"/>
        <v>0</v>
      </c>
      <c r="G233" s="151">
        <f t="shared" si="47"/>
        <v>0</v>
      </c>
      <c r="H233" s="151">
        <f t="shared" si="42"/>
        <v>0</v>
      </c>
      <c r="I233" s="227" t="s">
        <v>38</v>
      </c>
      <c r="J233" s="100">
        <v>1.42</v>
      </c>
      <c r="K233" s="101"/>
      <c r="L233" s="153"/>
      <c r="M233" s="658"/>
      <c r="N233" s="658"/>
    </row>
    <row r="234" spans="1:14" ht="26.25" hidden="1" x14ac:dyDescent="0.25">
      <c r="A234" s="483">
        <f t="shared" ref="A234:A248" si="50">A233+1</f>
        <v>157</v>
      </c>
      <c r="B234" s="528" t="s">
        <v>39</v>
      </c>
      <c r="C234" s="466" t="s">
        <v>195</v>
      </c>
      <c r="D234" s="512" t="s">
        <v>196</v>
      </c>
      <c r="E234" s="467">
        <f t="shared" si="48"/>
        <v>0</v>
      </c>
      <c r="F234" s="467">
        <f t="shared" si="49"/>
        <v>0</v>
      </c>
      <c r="G234" s="467">
        <f t="shared" si="47"/>
        <v>0</v>
      </c>
      <c r="H234" s="467">
        <f t="shared" si="42"/>
        <v>0</v>
      </c>
      <c r="I234" s="468" t="s">
        <v>38</v>
      </c>
      <c r="J234" s="469">
        <v>1.6</v>
      </c>
      <c r="K234" s="470"/>
      <c r="L234" s="659" t="s">
        <v>547</v>
      </c>
      <c r="M234" s="658"/>
      <c r="N234" s="658"/>
    </row>
    <row r="235" spans="1:14" ht="15.75" x14ac:dyDescent="0.25">
      <c r="A235" s="483">
        <v>157</v>
      </c>
      <c r="B235" s="600" t="s">
        <v>35</v>
      </c>
      <c r="C235" s="533" t="s">
        <v>83</v>
      </c>
      <c r="D235" s="627" t="s">
        <v>197</v>
      </c>
      <c r="E235" s="467">
        <f t="shared" si="48"/>
        <v>0</v>
      </c>
      <c r="F235" s="467">
        <f t="shared" si="49"/>
        <v>0</v>
      </c>
      <c r="G235" s="467">
        <f t="shared" si="47"/>
        <v>0</v>
      </c>
      <c r="H235" s="467">
        <f>J235*K235</f>
        <v>0</v>
      </c>
      <c r="I235" s="541" t="s">
        <v>38</v>
      </c>
      <c r="J235" s="469">
        <v>1.73</v>
      </c>
      <c r="K235" s="470"/>
      <c r="L235" s="537"/>
      <c r="M235" s="658"/>
      <c r="N235" s="658"/>
    </row>
    <row r="236" spans="1:14" ht="15.75" x14ac:dyDescent="0.25">
      <c r="A236" s="94">
        <f t="shared" si="50"/>
        <v>158</v>
      </c>
      <c r="B236" s="179" t="s">
        <v>35</v>
      </c>
      <c r="C236" s="149" t="s">
        <v>198</v>
      </c>
      <c r="D236" s="177" t="s">
        <v>199</v>
      </c>
      <c r="E236" s="151">
        <f t="shared" si="48"/>
        <v>0</v>
      </c>
      <c r="F236" s="151">
        <f t="shared" si="49"/>
        <v>0</v>
      </c>
      <c r="G236" s="151">
        <f t="shared" si="47"/>
        <v>0</v>
      </c>
      <c r="H236" s="151">
        <f t="shared" ref="H236:H238" si="51">J236*K236</f>
        <v>0</v>
      </c>
      <c r="I236" s="227" t="s">
        <v>38</v>
      </c>
      <c r="J236" s="100">
        <v>1.17</v>
      </c>
      <c r="K236" s="101"/>
      <c r="L236" s="708"/>
      <c r="M236" s="658"/>
      <c r="N236" s="658"/>
    </row>
    <row r="237" spans="1:14" ht="15.75" x14ac:dyDescent="0.25">
      <c r="A237" s="483">
        <f t="shared" si="50"/>
        <v>159</v>
      </c>
      <c r="B237" s="600" t="s">
        <v>35</v>
      </c>
      <c r="C237" s="466" t="s">
        <v>58</v>
      </c>
      <c r="D237" s="512" t="s">
        <v>566</v>
      </c>
      <c r="E237" s="467">
        <f t="shared" si="48"/>
        <v>0</v>
      </c>
      <c r="F237" s="467">
        <f t="shared" si="49"/>
        <v>0</v>
      </c>
      <c r="G237" s="467">
        <f t="shared" si="47"/>
        <v>0</v>
      </c>
      <c r="H237" s="467">
        <f t="shared" si="51"/>
        <v>0</v>
      </c>
      <c r="I237" s="468" t="s">
        <v>38</v>
      </c>
      <c r="J237" s="469">
        <v>1.55</v>
      </c>
      <c r="K237" s="470"/>
      <c r="L237" s="659"/>
      <c r="M237" s="658"/>
      <c r="N237" s="658"/>
    </row>
    <row r="238" spans="1:14" ht="15.75" x14ac:dyDescent="0.25">
      <c r="A238" s="94">
        <f t="shared" si="50"/>
        <v>160</v>
      </c>
      <c r="B238" s="179" t="s">
        <v>35</v>
      </c>
      <c r="C238" s="149" t="s">
        <v>76</v>
      </c>
      <c r="D238" s="177" t="s">
        <v>200</v>
      </c>
      <c r="E238" s="151">
        <f t="shared" si="48"/>
        <v>0</v>
      </c>
      <c r="F238" s="151">
        <f t="shared" si="49"/>
        <v>0</v>
      </c>
      <c r="G238" s="151">
        <f t="shared" si="47"/>
        <v>0</v>
      </c>
      <c r="H238" s="151">
        <f t="shared" si="51"/>
        <v>0</v>
      </c>
      <c r="I238" s="227" t="s">
        <v>38</v>
      </c>
      <c r="J238" s="100">
        <v>2.2599999999999998</v>
      </c>
      <c r="K238" s="101"/>
      <c r="L238" s="708" t="s">
        <v>397</v>
      </c>
      <c r="M238" s="658"/>
      <c r="N238" s="658"/>
    </row>
    <row r="239" spans="1:14" ht="15.75" hidden="1" x14ac:dyDescent="0.25">
      <c r="A239" s="94" t="e">
        <f>#REF!+1</f>
        <v>#REF!</v>
      </c>
      <c r="B239" s="103" t="s">
        <v>39</v>
      </c>
      <c r="C239" s="149"/>
      <c r="D239" s="177" t="s">
        <v>201</v>
      </c>
      <c r="E239" s="151">
        <f t="shared" si="48"/>
        <v>0</v>
      </c>
      <c r="F239" s="151">
        <f t="shared" si="49"/>
        <v>0</v>
      </c>
      <c r="G239" s="151">
        <f t="shared" si="47"/>
        <v>0</v>
      </c>
      <c r="H239" s="151">
        <f t="shared" si="42"/>
        <v>0</v>
      </c>
      <c r="I239" s="227" t="s">
        <v>38</v>
      </c>
      <c r="J239" s="100">
        <v>1.42</v>
      </c>
      <c r="K239" s="101"/>
      <c r="L239" s="708" t="s">
        <v>526</v>
      </c>
      <c r="M239" s="658"/>
      <c r="N239" s="658"/>
    </row>
    <row r="240" spans="1:14" ht="15.75" x14ac:dyDescent="0.25">
      <c r="A240" s="94">
        <v>161</v>
      </c>
      <c r="B240" s="103" t="s">
        <v>39</v>
      </c>
      <c r="C240" s="149"/>
      <c r="D240" s="177" t="s">
        <v>202</v>
      </c>
      <c r="E240" s="151">
        <f>ROUND(J240*0.9,6)*K240</f>
        <v>0</v>
      </c>
      <c r="F240" s="151">
        <f t="shared" si="49"/>
        <v>0</v>
      </c>
      <c r="G240" s="151">
        <f t="shared" si="47"/>
        <v>0</v>
      </c>
      <c r="H240" s="151">
        <f t="shared" si="42"/>
        <v>0</v>
      </c>
      <c r="I240" s="227" t="s">
        <v>38</v>
      </c>
      <c r="J240" s="100">
        <v>0.99</v>
      </c>
      <c r="K240" s="101"/>
      <c r="L240" s="153" t="s">
        <v>43</v>
      </c>
      <c r="M240" s="658"/>
      <c r="N240" s="658"/>
    </row>
    <row r="241" spans="1:14" ht="15.75" hidden="1" x14ac:dyDescent="0.25">
      <c r="A241" s="94">
        <f t="shared" si="50"/>
        <v>162</v>
      </c>
      <c r="B241" s="103" t="s">
        <v>39</v>
      </c>
      <c r="C241" s="149"/>
      <c r="D241" s="177" t="s">
        <v>203</v>
      </c>
      <c r="E241" s="151">
        <f>ROUND(J241*0.9,6)*K241</f>
        <v>0</v>
      </c>
      <c r="F241" s="151">
        <f t="shared" si="49"/>
        <v>0</v>
      </c>
      <c r="G241" s="151">
        <f t="shared" si="47"/>
        <v>0</v>
      </c>
      <c r="H241" s="151">
        <f t="shared" si="42"/>
        <v>0</v>
      </c>
      <c r="I241" s="227" t="s">
        <v>38</v>
      </c>
      <c r="J241" s="100">
        <v>1.9</v>
      </c>
      <c r="K241" s="101"/>
      <c r="L241" s="708" t="s">
        <v>397</v>
      </c>
      <c r="M241" s="658"/>
      <c r="N241" s="658"/>
    </row>
    <row r="242" spans="1:14" ht="15.75" x14ac:dyDescent="0.25">
      <c r="A242" s="94">
        <v>162</v>
      </c>
      <c r="B242" s="179" t="s">
        <v>35</v>
      </c>
      <c r="C242" s="149" t="s">
        <v>83</v>
      </c>
      <c r="D242" s="177" t="s">
        <v>564</v>
      </c>
      <c r="E242" s="151">
        <f>ROUND(J242*0.9,6)*K242</f>
        <v>0</v>
      </c>
      <c r="F242" s="151">
        <f t="shared" si="49"/>
        <v>0</v>
      </c>
      <c r="G242" s="151">
        <f t="shared" si="47"/>
        <v>0</v>
      </c>
      <c r="H242" s="151">
        <f t="shared" si="42"/>
        <v>0</v>
      </c>
      <c r="I242" s="227" t="s">
        <v>38</v>
      </c>
      <c r="J242" s="100">
        <v>1.55</v>
      </c>
      <c r="K242" s="101"/>
      <c r="L242" s="708"/>
      <c r="M242" s="658"/>
      <c r="N242" s="658"/>
    </row>
    <row r="243" spans="1:14" ht="15.75" x14ac:dyDescent="0.25">
      <c r="A243" s="94">
        <f t="shared" si="50"/>
        <v>163</v>
      </c>
      <c r="B243" s="103" t="s">
        <v>39</v>
      </c>
      <c r="C243" s="149"/>
      <c r="D243" s="240" t="s">
        <v>204</v>
      </c>
      <c r="E243" s="151">
        <f>ROUND(J243*0.9,6)*K243</f>
        <v>0</v>
      </c>
      <c r="F243" s="151">
        <f t="shared" si="49"/>
        <v>0</v>
      </c>
      <c r="G243" s="151">
        <f t="shared" si="47"/>
        <v>0</v>
      </c>
      <c r="H243" s="151">
        <f t="shared" si="42"/>
        <v>0</v>
      </c>
      <c r="I243" s="227" t="s">
        <v>38</v>
      </c>
      <c r="J243" s="100">
        <v>1.59</v>
      </c>
      <c r="K243" s="101"/>
      <c r="L243" s="153" t="s">
        <v>43</v>
      </c>
      <c r="M243" s="658"/>
      <c r="N243" s="658"/>
    </row>
    <row r="244" spans="1:14" ht="15.75" hidden="1" x14ac:dyDescent="0.25">
      <c r="A244" s="483">
        <f t="shared" si="50"/>
        <v>164</v>
      </c>
      <c r="B244" s="600" t="s">
        <v>35</v>
      </c>
      <c r="C244" s="466"/>
      <c r="D244" s="546" t="s">
        <v>205</v>
      </c>
      <c r="E244" s="467">
        <f t="shared" ref="E244:E246" si="52">ROUND(J244*0.9,6)*K244</f>
        <v>0</v>
      </c>
      <c r="F244" s="467">
        <f t="shared" si="49"/>
        <v>0</v>
      </c>
      <c r="G244" s="467">
        <f t="shared" si="47"/>
        <v>0</v>
      </c>
      <c r="H244" s="467">
        <f t="shared" si="42"/>
        <v>0</v>
      </c>
      <c r="I244" s="468" t="s">
        <v>38</v>
      </c>
      <c r="J244" s="469">
        <v>1.24</v>
      </c>
      <c r="K244" s="470"/>
      <c r="L244" s="659" t="s">
        <v>554</v>
      </c>
      <c r="M244" s="658"/>
      <c r="N244" s="658"/>
    </row>
    <row r="245" spans="1:14" ht="15.75" hidden="1" x14ac:dyDescent="0.25">
      <c r="A245" s="94">
        <f t="shared" si="50"/>
        <v>165</v>
      </c>
      <c r="B245" s="103" t="s">
        <v>39</v>
      </c>
      <c r="C245" s="149"/>
      <c r="D245" s="240" t="s">
        <v>206</v>
      </c>
      <c r="E245" s="151">
        <f t="shared" si="52"/>
        <v>0</v>
      </c>
      <c r="F245" s="151">
        <f t="shared" si="49"/>
        <v>0</v>
      </c>
      <c r="G245" s="151">
        <f t="shared" si="47"/>
        <v>0</v>
      </c>
      <c r="H245" s="151">
        <f t="shared" si="42"/>
        <v>0</v>
      </c>
      <c r="I245" s="227" t="s">
        <v>38</v>
      </c>
      <c r="J245" s="100">
        <v>0.92</v>
      </c>
      <c r="K245" s="101"/>
      <c r="L245" s="708" t="s">
        <v>397</v>
      </c>
      <c r="M245" s="658"/>
      <c r="N245" s="658"/>
    </row>
    <row r="246" spans="1:14" ht="15.75" x14ac:dyDescent="0.25">
      <c r="A246" s="94">
        <v>164</v>
      </c>
      <c r="B246" s="179" t="s">
        <v>35</v>
      </c>
      <c r="C246" s="149"/>
      <c r="D246" s="240" t="s">
        <v>207</v>
      </c>
      <c r="E246" s="151">
        <f t="shared" si="52"/>
        <v>0</v>
      </c>
      <c r="F246" s="151">
        <f t="shared" si="49"/>
        <v>0</v>
      </c>
      <c r="G246" s="151">
        <f t="shared" si="47"/>
        <v>0</v>
      </c>
      <c r="H246" s="151">
        <f t="shared" si="42"/>
        <v>0</v>
      </c>
      <c r="I246" s="227" t="s">
        <v>38</v>
      </c>
      <c r="J246" s="100">
        <v>1.28</v>
      </c>
      <c r="K246" s="101"/>
      <c r="L246" s="708"/>
      <c r="M246" s="658"/>
      <c r="N246" s="658"/>
    </row>
    <row r="247" spans="1:14" ht="16.5" thickBot="1" x14ac:dyDescent="0.3">
      <c r="A247" s="94">
        <f t="shared" si="50"/>
        <v>165</v>
      </c>
      <c r="B247" s="233" t="s">
        <v>39</v>
      </c>
      <c r="C247" s="247" t="s">
        <v>198</v>
      </c>
      <c r="D247" s="188" t="s">
        <v>208</v>
      </c>
      <c r="E247" s="151">
        <f>ROUND(J247*0.9,6)*K247</f>
        <v>0</v>
      </c>
      <c r="F247" s="151">
        <f t="shared" si="49"/>
        <v>0</v>
      </c>
      <c r="G247" s="151">
        <f t="shared" si="47"/>
        <v>0</v>
      </c>
      <c r="H247" s="189">
        <f t="shared" si="42"/>
        <v>0</v>
      </c>
      <c r="I247" s="190" t="s">
        <v>38</v>
      </c>
      <c r="J247" s="191">
        <v>2.4</v>
      </c>
      <c r="K247" s="101"/>
      <c r="L247" s="708" t="s">
        <v>397</v>
      </c>
      <c r="M247" s="658"/>
      <c r="N247" s="658"/>
    </row>
    <row r="248" spans="1:14" ht="16.5" hidden="1" thickBot="1" x14ac:dyDescent="0.3">
      <c r="A248" s="483">
        <f t="shared" si="50"/>
        <v>166</v>
      </c>
      <c r="B248" s="622" t="s">
        <v>39</v>
      </c>
      <c r="C248" s="611" t="s">
        <v>51</v>
      </c>
      <c r="D248" s="615" t="s">
        <v>209</v>
      </c>
      <c r="E248" s="467">
        <f>ROUND(J248*0.9,6)*K248</f>
        <v>0</v>
      </c>
      <c r="F248" s="467">
        <f t="shared" si="49"/>
        <v>0</v>
      </c>
      <c r="G248" s="467">
        <f t="shared" si="47"/>
        <v>0</v>
      </c>
      <c r="H248" s="549">
        <f t="shared" si="42"/>
        <v>0</v>
      </c>
      <c r="I248" s="550" t="s">
        <v>38</v>
      </c>
      <c r="J248" s="551">
        <v>1.84</v>
      </c>
      <c r="K248" s="492"/>
      <c r="L248" s="634" t="s">
        <v>526</v>
      </c>
      <c r="M248" s="658"/>
      <c r="N248" s="658"/>
    </row>
    <row r="249" spans="1:14" ht="16.5" thickBot="1" x14ac:dyDescent="0.3">
      <c r="A249" s="248"/>
      <c r="B249" s="249"/>
      <c r="C249" s="195"/>
      <c r="D249" s="196" t="s">
        <v>210</v>
      </c>
      <c r="E249" s="215"/>
      <c r="F249" s="215"/>
      <c r="G249" s="215"/>
      <c r="H249" s="215"/>
      <c r="I249" s="215"/>
      <c r="J249" s="250"/>
      <c r="K249" s="182"/>
      <c r="L249" s="199"/>
      <c r="M249" s="658"/>
      <c r="N249" s="658"/>
    </row>
    <row r="250" spans="1:14" ht="15.75" x14ac:dyDescent="0.25">
      <c r="A250" s="163">
        <f>A248+1</f>
        <v>167</v>
      </c>
      <c r="B250" s="183" t="s">
        <v>35</v>
      </c>
      <c r="C250" s="119"/>
      <c r="D250" s="267" t="s">
        <v>399</v>
      </c>
      <c r="E250" s="76">
        <f>ROUND(J250*0.9,6)*K250</f>
        <v>0</v>
      </c>
      <c r="F250" s="76">
        <f t="shared" si="49"/>
        <v>0</v>
      </c>
      <c r="G250" s="76">
        <f t="shared" ref="G250:G255" si="53">ROUND(J250*0.95,6)*K250</f>
        <v>0</v>
      </c>
      <c r="H250" s="76">
        <f t="shared" ref="H250:H255" si="54">J250*K250</f>
        <v>0</v>
      </c>
      <c r="I250" s="165" t="s">
        <v>38</v>
      </c>
      <c r="J250" s="78">
        <v>0.74</v>
      </c>
      <c r="K250" s="79"/>
      <c r="L250" s="651" t="s">
        <v>397</v>
      </c>
      <c r="M250" s="658"/>
      <c r="N250" s="658"/>
    </row>
    <row r="251" spans="1:14" ht="15.75" x14ac:dyDescent="0.25">
      <c r="A251" s="163">
        <f t="shared" ref="A251:A257" si="55">A250+1</f>
        <v>168</v>
      </c>
      <c r="B251" s="183" t="s">
        <v>35</v>
      </c>
      <c r="C251" s="119" t="s">
        <v>51</v>
      </c>
      <c r="D251" s="267" t="s">
        <v>402</v>
      </c>
      <c r="E251" s="76">
        <f>ROUND(J251*0.9,6)*K251</f>
        <v>0</v>
      </c>
      <c r="F251" s="76">
        <f t="shared" si="49"/>
        <v>0</v>
      </c>
      <c r="G251" s="76">
        <f t="shared" si="53"/>
        <v>0</v>
      </c>
      <c r="H251" s="76">
        <f t="shared" si="54"/>
        <v>0</v>
      </c>
      <c r="I251" s="165" t="s">
        <v>38</v>
      </c>
      <c r="J251" s="78">
        <v>0.81</v>
      </c>
      <c r="K251" s="79"/>
      <c r="L251" s="118"/>
      <c r="M251" s="658"/>
      <c r="N251" s="658"/>
    </row>
    <row r="252" spans="1:14" ht="15.75" x14ac:dyDescent="0.25">
      <c r="A252" s="163">
        <f t="shared" si="55"/>
        <v>169</v>
      </c>
      <c r="B252" s="183" t="s">
        <v>35</v>
      </c>
      <c r="C252" s="119"/>
      <c r="D252" s="267" t="s">
        <v>400</v>
      </c>
      <c r="E252" s="76">
        <f t="shared" ref="E252:E282" si="56">ROUND(J252*0.9,6)*K252</f>
        <v>0</v>
      </c>
      <c r="F252" s="76">
        <f t="shared" si="49"/>
        <v>0</v>
      </c>
      <c r="G252" s="76">
        <f t="shared" si="53"/>
        <v>0</v>
      </c>
      <c r="H252" s="76">
        <f t="shared" si="54"/>
        <v>0</v>
      </c>
      <c r="I252" s="165" t="s">
        <v>38</v>
      </c>
      <c r="J252" s="78">
        <v>0.83</v>
      </c>
      <c r="K252" s="79"/>
      <c r="L252" s="651" t="s">
        <v>397</v>
      </c>
      <c r="M252" s="658"/>
      <c r="N252" s="658"/>
    </row>
    <row r="253" spans="1:14" ht="15.75" x14ac:dyDescent="0.25">
      <c r="A253" s="163">
        <f t="shared" si="55"/>
        <v>170</v>
      </c>
      <c r="B253" s="183" t="s">
        <v>35</v>
      </c>
      <c r="C253" s="119"/>
      <c r="D253" s="267" t="s">
        <v>401</v>
      </c>
      <c r="E253" s="76">
        <f t="shared" si="56"/>
        <v>0</v>
      </c>
      <c r="F253" s="76">
        <f t="shared" si="49"/>
        <v>0</v>
      </c>
      <c r="G253" s="76">
        <f t="shared" si="53"/>
        <v>0</v>
      </c>
      <c r="H253" s="76">
        <f t="shared" si="54"/>
        <v>0</v>
      </c>
      <c r="I253" s="165" t="s">
        <v>38</v>
      </c>
      <c r="J253" s="78">
        <v>0.67</v>
      </c>
      <c r="K253" s="79"/>
      <c r="L253" s="118"/>
      <c r="M253" s="658"/>
      <c r="N253" s="658"/>
    </row>
    <row r="254" spans="1:14" ht="15.75" x14ac:dyDescent="0.25">
      <c r="A254" s="163">
        <f t="shared" si="55"/>
        <v>171</v>
      </c>
      <c r="B254" s="183" t="s">
        <v>35</v>
      </c>
      <c r="C254" s="119"/>
      <c r="D254" s="267" t="s">
        <v>408</v>
      </c>
      <c r="E254" s="76">
        <f t="shared" si="56"/>
        <v>0</v>
      </c>
      <c r="F254" s="76">
        <f t="shared" si="49"/>
        <v>0</v>
      </c>
      <c r="G254" s="76">
        <f t="shared" si="53"/>
        <v>0</v>
      </c>
      <c r="H254" s="76">
        <f t="shared" si="54"/>
        <v>0</v>
      </c>
      <c r="I254" s="165" t="s">
        <v>38</v>
      </c>
      <c r="J254" s="78">
        <v>0.78</v>
      </c>
      <c r="K254" s="79"/>
      <c r="L254" s="652" t="s">
        <v>552</v>
      </c>
      <c r="M254" s="658"/>
      <c r="N254" s="658"/>
    </row>
    <row r="255" spans="1:14" ht="15.75" x14ac:dyDescent="0.25">
      <c r="A255" s="163">
        <f t="shared" si="55"/>
        <v>172</v>
      </c>
      <c r="B255" s="183" t="s">
        <v>35</v>
      </c>
      <c r="C255" s="119"/>
      <c r="D255" s="267" t="s">
        <v>407</v>
      </c>
      <c r="E255" s="76">
        <f t="shared" si="56"/>
        <v>0</v>
      </c>
      <c r="F255" s="76">
        <f t="shared" si="49"/>
        <v>0</v>
      </c>
      <c r="G255" s="76">
        <f t="shared" si="53"/>
        <v>0</v>
      </c>
      <c r="H255" s="76">
        <f t="shared" si="54"/>
        <v>0</v>
      </c>
      <c r="I255" s="165" t="s">
        <v>38</v>
      </c>
      <c r="J255" s="78">
        <v>0.81</v>
      </c>
      <c r="K255" s="79"/>
      <c r="L255" s="652"/>
      <c r="M255" s="658"/>
      <c r="N255" s="658"/>
    </row>
    <row r="256" spans="1:14" ht="17.25" customHeight="1" x14ac:dyDescent="0.25">
      <c r="A256" s="163">
        <f t="shared" si="55"/>
        <v>173</v>
      </c>
      <c r="B256" s="183" t="s">
        <v>35</v>
      </c>
      <c r="C256" s="119"/>
      <c r="D256" s="267" t="s">
        <v>428</v>
      </c>
      <c r="E256" s="76">
        <f t="shared" si="56"/>
        <v>0</v>
      </c>
      <c r="F256" s="76">
        <f t="shared" si="49"/>
        <v>0</v>
      </c>
      <c r="G256" s="76">
        <f t="shared" ref="G256:G295" si="57">ROUND(J256*0.95,6)*K256</f>
        <v>0</v>
      </c>
      <c r="H256" s="76">
        <f t="shared" ref="H256:H257" si="58">J256*K256</f>
        <v>0</v>
      </c>
      <c r="I256" s="165" t="s">
        <v>38</v>
      </c>
      <c r="J256" s="78">
        <v>0.67</v>
      </c>
      <c r="K256" s="79"/>
      <c r="L256" s="652"/>
      <c r="M256" s="658"/>
      <c r="N256" s="658"/>
    </row>
    <row r="257" spans="1:14" ht="16.5" customHeight="1" x14ac:dyDescent="0.25">
      <c r="A257" s="163">
        <f t="shared" si="55"/>
        <v>174</v>
      </c>
      <c r="B257" s="120" t="s">
        <v>39</v>
      </c>
      <c r="C257" s="81"/>
      <c r="D257" s="267" t="s">
        <v>551</v>
      </c>
      <c r="E257" s="76">
        <f t="shared" si="56"/>
        <v>0</v>
      </c>
      <c r="F257" s="76">
        <f t="shared" si="49"/>
        <v>0</v>
      </c>
      <c r="G257" s="76">
        <f t="shared" si="57"/>
        <v>0</v>
      </c>
      <c r="H257" s="76">
        <f t="shared" si="58"/>
        <v>0</v>
      </c>
      <c r="I257" s="165" t="s">
        <v>38</v>
      </c>
      <c r="J257" s="83">
        <v>0.76</v>
      </c>
      <c r="K257" s="84"/>
      <c r="L257" s="652" t="s">
        <v>552</v>
      </c>
      <c r="M257" s="658"/>
      <c r="N257" s="658"/>
    </row>
    <row r="258" spans="1:14" ht="18.75" customHeight="1" x14ac:dyDescent="0.25">
      <c r="A258" s="483">
        <f t="shared" ref="A258:A287" si="59">A257+1</f>
        <v>175</v>
      </c>
      <c r="B258" s="600" t="s">
        <v>35</v>
      </c>
      <c r="C258" s="533" t="s">
        <v>51</v>
      </c>
      <c r="D258" s="628" t="s">
        <v>409</v>
      </c>
      <c r="E258" s="467">
        <f t="shared" si="56"/>
        <v>0</v>
      </c>
      <c r="F258" s="467">
        <f t="shared" si="49"/>
        <v>0</v>
      </c>
      <c r="G258" s="467">
        <f t="shared" si="57"/>
        <v>0</v>
      </c>
      <c r="H258" s="467">
        <f t="shared" ref="H258:H262" si="60">J258*K258</f>
        <v>0</v>
      </c>
      <c r="I258" s="541" t="s">
        <v>38</v>
      </c>
      <c r="J258" s="535">
        <v>0.98</v>
      </c>
      <c r="K258" s="488"/>
      <c r="L258" s="660"/>
      <c r="M258" s="658"/>
      <c r="N258" s="658"/>
    </row>
    <row r="259" spans="1:14" ht="15.75" x14ac:dyDescent="0.25">
      <c r="A259" s="483">
        <f t="shared" si="59"/>
        <v>176</v>
      </c>
      <c r="B259" s="600" t="s">
        <v>35</v>
      </c>
      <c r="C259" s="466" t="s">
        <v>76</v>
      </c>
      <c r="D259" s="628" t="s">
        <v>410</v>
      </c>
      <c r="E259" s="467">
        <f t="shared" si="56"/>
        <v>0</v>
      </c>
      <c r="F259" s="467">
        <f t="shared" si="49"/>
        <v>0</v>
      </c>
      <c r="G259" s="467">
        <f t="shared" si="57"/>
        <v>0</v>
      </c>
      <c r="H259" s="467">
        <f t="shared" si="60"/>
        <v>0</v>
      </c>
      <c r="I259" s="541" t="s">
        <v>38</v>
      </c>
      <c r="J259" s="535">
        <v>0.98</v>
      </c>
      <c r="K259" s="488"/>
      <c r="L259" s="654" t="s">
        <v>552</v>
      </c>
      <c r="M259" s="658"/>
      <c r="N259" s="658"/>
    </row>
    <row r="260" spans="1:14" ht="19.5" customHeight="1" x14ac:dyDescent="0.25">
      <c r="A260" s="483">
        <f t="shared" si="59"/>
        <v>177</v>
      </c>
      <c r="B260" s="600" t="s">
        <v>35</v>
      </c>
      <c r="C260" s="466"/>
      <c r="D260" s="628" t="s">
        <v>411</v>
      </c>
      <c r="E260" s="467">
        <f t="shared" si="56"/>
        <v>0</v>
      </c>
      <c r="F260" s="467">
        <f t="shared" si="49"/>
        <v>0</v>
      </c>
      <c r="G260" s="467">
        <f t="shared" si="57"/>
        <v>0</v>
      </c>
      <c r="H260" s="467">
        <f t="shared" si="60"/>
        <v>0</v>
      </c>
      <c r="I260" s="541" t="s">
        <v>38</v>
      </c>
      <c r="J260" s="535">
        <v>0.98</v>
      </c>
      <c r="K260" s="488"/>
      <c r="L260" s="660"/>
      <c r="M260" s="658"/>
      <c r="N260" s="658"/>
    </row>
    <row r="261" spans="1:14" ht="17.25" hidden="1" customHeight="1" x14ac:dyDescent="0.25">
      <c r="A261" s="163">
        <f t="shared" si="59"/>
        <v>178</v>
      </c>
      <c r="B261" s="183" t="s">
        <v>35</v>
      </c>
      <c r="C261" s="119"/>
      <c r="D261" s="267" t="s">
        <v>412</v>
      </c>
      <c r="E261" s="76">
        <f t="shared" si="56"/>
        <v>0</v>
      </c>
      <c r="F261" s="76">
        <f t="shared" si="49"/>
        <v>0</v>
      </c>
      <c r="G261" s="76">
        <f t="shared" si="57"/>
        <v>0</v>
      </c>
      <c r="H261" s="76">
        <f t="shared" si="60"/>
        <v>0</v>
      </c>
      <c r="I261" s="165" t="s">
        <v>38</v>
      </c>
      <c r="J261" s="78">
        <v>0.67</v>
      </c>
      <c r="K261" s="79"/>
      <c r="L261" s="636" t="s">
        <v>545</v>
      </c>
      <c r="M261" s="658"/>
      <c r="N261" s="658"/>
    </row>
    <row r="262" spans="1:14" ht="19.5" customHeight="1" x14ac:dyDescent="0.25">
      <c r="A262" s="163">
        <v>178</v>
      </c>
      <c r="B262" s="183" t="s">
        <v>35</v>
      </c>
      <c r="C262" s="119"/>
      <c r="D262" s="267" t="s">
        <v>425</v>
      </c>
      <c r="E262" s="76">
        <f t="shared" si="56"/>
        <v>0</v>
      </c>
      <c r="F262" s="76">
        <f t="shared" si="49"/>
        <v>0</v>
      </c>
      <c r="G262" s="76">
        <f t="shared" si="57"/>
        <v>0</v>
      </c>
      <c r="H262" s="76">
        <f t="shared" si="60"/>
        <v>0</v>
      </c>
      <c r="I262" s="165" t="s">
        <v>38</v>
      </c>
      <c r="J262" s="78">
        <v>0.67</v>
      </c>
      <c r="K262" s="79"/>
      <c r="L262" s="651"/>
      <c r="M262" s="658"/>
      <c r="N262" s="658"/>
    </row>
    <row r="263" spans="1:14" ht="15.75" x14ac:dyDescent="0.25">
      <c r="A263" s="163">
        <f t="shared" si="59"/>
        <v>179</v>
      </c>
      <c r="B263" s="183" t="s">
        <v>35</v>
      </c>
      <c r="C263" s="119"/>
      <c r="D263" s="267" t="s">
        <v>426</v>
      </c>
      <c r="E263" s="76">
        <f t="shared" si="56"/>
        <v>0</v>
      </c>
      <c r="F263" s="76">
        <f t="shared" si="49"/>
        <v>0</v>
      </c>
      <c r="G263" s="76">
        <f t="shared" si="57"/>
        <v>0</v>
      </c>
      <c r="H263" s="75">
        <f t="shared" si="42"/>
        <v>0</v>
      </c>
      <c r="I263" s="85" t="s">
        <v>38</v>
      </c>
      <c r="J263" s="78">
        <v>1.28</v>
      </c>
      <c r="K263" s="79"/>
      <c r="L263" s="651" t="s">
        <v>397</v>
      </c>
      <c r="M263" s="658"/>
      <c r="N263" s="658"/>
    </row>
    <row r="264" spans="1:14" ht="17.25" customHeight="1" x14ac:dyDescent="0.25">
      <c r="A264" s="163">
        <f t="shared" si="59"/>
        <v>180</v>
      </c>
      <c r="B264" s="183" t="s">
        <v>35</v>
      </c>
      <c r="C264" s="119"/>
      <c r="D264" s="267" t="s">
        <v>413</v>
      </c>
      <c r="E264" s="76">
        <f t="shared" si="56"/>
        <v>0</v>
      </c>
      <c r="F264" s="76">
        <f t="shared" si="49"/>
        <v>0</v>
      </c>
      <c r="G264" s="76">
        <f t="shared" si="57"/>
        <v>0</v>
      </c>
      <c r="H264" s="75">
        <f t="shared" si="42"/>
        <v>0</v>
      </c>
      <c r="I264" s="85" t="s">
        <v>38</v>
      </c>
      <c r="J264" s="78">
        <v>2.2400000000000002</v>
      </c>
      <c r="K264" s="79"/>
      <c r="L264" s="651" t="s">
        <v>583</v>
      </c>
      <c r="M264" s="658"/>
      <c r="N264" s="658"/>
    </row>
    <row r="265" spans="1:14" ht="15.75" x14ac:dyDescent="0.25">
      <c r="A265" s="483">
        <f t="shared" si="59"/>
        <v>181</v>
      </c>
      <c r="B265" s="600" t="s">
        <v>35</v>
      </c>
      <c r="C265" s="533"/>
      <c r="D265" s="628" t="s">
        <v>427</v>
      </c>
      <c r="E265" s="467">
        <f t="shared" si="56"/>
        <v>0</v>
      </c>
      <c r="F265" s="467">
        <f t="shared" si="49"/>
        <v>0</v>
      </c>
      <c r="G265" s="467">
        <f t="shared" si="57"/>
        <v>0</v>
      </c>
      <c r="H265" s="473">
        <f t="shared" si="42"/>
        <v>0</v>
      </c>
      <c r="I265" s="474" t="s">
        <v>38</v>
      </c>
      <c r="J265" s="535">
        <v>0.67</v>
      </c>
      <c r="K265" s="488"/>
      <c r="L265" s="659"/>
      <c r="M265" s="658"/>
      <c r="N265" s="658"/>
    </row>
    <row r="266" spans="1:14" ht="15.75" x14ac:dyDescent="0.2">
      <c r="A266" s="163">
        <f t="shared" si="59"/>
        <v>182</v>
      </c>
      <c r="B266" s="183" t="s">
        <v>35</v>
      </c>
      <c r="C266" s="268" t="s">
        <v>83</v>
      </c>
      <c r="D266" s="267" t="s">
        <v>403</v>
      </c>
      <c r="E266" s="76">
        <f t="shared" si="56"/>
        <v>0</v>
      </c>
      <c r="F266" s="76">
        <f t="shared" si="49"/>
        <v>0</v>
      </c>
      <c r="G266" s="76">
        <f t="shared" si="57"/>
        <v>0</v>
      </c>
      <c r="H266" s="75">
        <f t="shared" si="42"/>
        <v>0</v>
      </c>
      <c r="I266" s="85" t="s">
        <v>38</v>
      </c>
      <c r="J266" s="78">
        <v>1.3</v>
      </c>
      <c r="K266" s="79"/>
      <c r="L266" s="709"/>
      <c r="M266" s="658"/>
      <c r="N266" s="658"/>
    </row>
    <row r="267" spans="1:14" ht="17.25" customHeight="1" x14ac:dyDescent="0.25">
      <c r="A267" s="163">
        <f t="shared" si="59"/>
        <v>183</v>
      </c>
      <c r="B267" s="183" t="s">
        <v>35</v>
      </c>
      <c r="C267" s="119" t="s">
        <v>51</v>
      </c>
      <c r="D267" s="267" t="s">
        <v>404</v>
      </c>
      <c r="E267" s="76">
        <f t="shared" si="56"/>
        <v>0</v>
      </c>
      <c r="F267" s="76">
        <f t="shared" si="49"/>
        <v>0</v>
      </c>
      <c r="G267" s="76">
        <f t="shared" si="57"/>
        <v>0</v>
      </c>
      <c r="H267" s="75">
        <f t="shared" si="42"/>
        <v>0</v>
      </c>
      <c r="I267" s="85" t="s">
        <v>38</v>
      </c>
      <c r="J267" s="78">
        <v>0.81</v>
      </c>
      <c r="K267" s="79"/>
      <c r="L267" s="709"/>
      <c r="M267" s="658"/>
      <c r="N267" s="658"/>
    </row>
    <row r="268" spans="1:14" ht="16.5" customHeight="1" x14ac:dyDescent="0.25">
      <c r="A268" s="163">
        <f t="shared" si="59"/>
        <v>184</v>
      </c>
      <c r="B268" s="183" t="s">
        <v>35</v>
      </c>
      <c r="C268" s="119"/>
      <c r="D268" s="267" t="s">
        <v>405</v>
      </c>
      <c r="E268" s="76">
        <f t="shared" si="56"/>
        <v>0</v>
      </c>
      <c r="F268" s="76">
        <f t="shared" si="49"/>
        <v>0</v>
      </c>
      <c r="G268" s="76">
        <f t="shared" si="57"/>
        <v>0</v>
      </c>
      <c r="H268" s="75">
        <f t="shared" si="42"/>
        <v>0</v>
      </c>
      <c r="I268" s="85" t="s">
        <v>38</v>
      </c>
      <c r="J268" s="78">
        <v>0.67</v>
      </c>
      <c r="K268" s="79"/>
      <c r="L268" s="118" t="s">
        <v>43</v>
      </c>
      <c r="M268" s="658"/>
      <c r="N268" s="658"/>
    </row>
    <row r="269" spans="1:14" ht="18" customHeight="1" x14ac:dyDescent="0.25">
      <c r="A269" s="483">
        <f t="shared" si="59"/>
        <v>185</v>
      </c>
      <c r="B269" s="600" t="s">
        <v>35</v>
      </c>
      <c r="C269" s="533"/>
      <c r="D269" s="628" t="s">
        <v>406</v>
      </c>
      <c r="E269" s="467">
        <f t="shared" si="56"/>
        <v>0</v>
      </c>
      <c r="F269" s="467">
        <f t="shared" si="49"/>
        <v>0</v>
      </c>
      <c r="G269" s="467">
        <f t="shared" si="57"/>
        <v>0</v>
      </c>
      <c r="H269" s="473">
        <f t="shared" si="42"/>
        <v>0</v>
      </c>
      <c r="I269" s="474" t="s">
        <v>38</v>
      </c>
      <c r="J269" s="535">
        <v>0.68</v>
      </c>
      <c r="K269" s="488"/>
      <c r="L269" s="570"/>
      <c r="M269" s="658"/>
      <c r="N269" s="658"/>
    </row>
    <row r="270" spans="1:14" ht="20.25" customHeight="1" x14ac:dyDescent="0.25">
      <c r="A270" s="163">
        <f t="shared" si="59"/>
        <v>186</v>
      </c>
      <c r="B270" s="183" t="s">
        <v>35</v>
      </c>
      <c r="C270" s="119"/>
      <c r="D270" s="267" t="s">
        <v>533</v>
      </c>
      <c r="E270" s="76">
        <f t="shared" si="56"/>
        <v>0</v>
      </c>
      <c r="F270" s="76">
        <f t="shared" si="49"/>
        <v>0</v>
      </c>
      <c r="G270" s="76">
        <f t="shared" si="57"/>
        <v>0</v>
      </c>
      <c r="H270" s="75">
        <f t="shared" si="42"/>
        <v>0</v>
      </c>
      <c r="I270" s="85" t="s">
        <v>38</v>
      </c>
      <c r="J270" s="78">
        <v>1.31</v>
      </c>
      <c r="K270" s="79"/>
      <c r="L270" s="709" t="s">
        <v>583</v>
      </c>
      <c r="M270" s="658"/>
      <c r="N270" s="658"/>
    </row>
    <row r="271" spans="1:14" ht="15.75" x14ac:dyDescent="0.25">
      <c r="A271" s="163">
        <f t="shared" si="59"/>
        <v>187</v>
      </c>
      <c r="B271" s="183" t="s">
        <v>35</v>
      </c>
      <c r="C271" s="119" t="s">
        <v>76</v>
      </c>
      <c r="D271" s="267" t="s">
        <v>414</v>
      </c>
      <c r="E271" s="76">
        <f t="shared" si="56"/>
        <v>0</v>
      </c>
      <c r="F271" s="76">
        <f t="shared" si="49"/>
        <v>0</v>
      </c>
      <c r="G271" s="76">
        <f t="shared" si="57"/>
        <v>0</v>
      </c>
      <c r="H271" s="75">
        <f t="shared" si="42"/>
        <v>0</v>
      </c>
      <c r="I271" s="85" t="s">
        <v>38</v>
      </c>
      <c r="J271" s="78">
        <v>0.67</v>
      </c>
      <c r="K271" s="79"/>
      <c r="L271" s="651" t="s">
        <v>397</v>
      </c>
      <c r="M271" s="658"/>
      <c r="N271" s="658"/>
    </row>
    <row r="272" spans="1:14" ht="17.25" customHeight="1" x14ac:dyDescent="0.25">
      <c r="A272" s="163">
        <f t="shared" si="59"/>
        <v>188</v>
      </c>
      <c r="B272" s="120" t="s">
        <v>39</v>
      </c>
      <c r="C272" s="81"/>
      <c r="D272" s="267" t="s">
        <v>415</v>
      </c>
      <c r="E272" s="76">
        <f t="shared" si="56"/>
        <v>0</v>
      </c>
      <c r="F272" s="76">
        <f t="shared" si="49"/>
        <v>0</v>
      </c>
      <c r="G272" s="76">
        <f t="shared" si="57"/>
        <v>0</v>
      </c>
      <c r="H272" s="75">
        <f t="shared" si="42"/>
        <v>0</v>
      </c>
      <c r="I272" s="85" t="s">
        <v>38</v>
      </c>
      <c r="J272" s="83">
        <v>1.31</v>
      </c>
      <c r="K272" s="84"/>
      <c r="L272" s="651" t="s">
        <v>397</v>
      </c>
      <c r="M272" s="658"/>
      <c r="N272" s="658"/>
    </row>
    <row r="273" spans="1:14" ht="15.75" x14ac:dyDescent="0.25">
      <c r="A273" s="163">
        <f t="shared" si="59"/>
        <v>189</v>
      </c>
      <c r="B273" s="120" t="s">
        <v>39</v>
      </c>
      <c r="C273" s="81"/>
      <c r="D273" s="267" t="s">
        <v>416</v>
      </c>
      <c r="E273" s="76">
        <f t="shared" si="56"/>
        <v>0</v>
      </c>
      <c r="F273" s="76">
        <f t="shared" si="49"/>
        <v>0</v>
      </c>
      <c r="G273" s="76">
        <f t="shared" si="57"/>
        <v>0</v>
      </c>
      <c r="H273" s="75">
        <f t="shared" si="42"/>
        <v>0</v>
      </c>
      <c r="I273" s="85" t="s">
        <v>38</v>
      </c>
      <c r="J273" s="83">
        <v>1.37</v>
      </c>
      <c r="K273" s="84"/>
      <c r="L273" s="651" t="s">
        <v>397</v>
      </c>
      <c r="M273" s="658"/>
      <c r="N273" s="658"/>
    </row>
    <row r="274" spans="1:14" ht="15.75" hidden="1" x14ac:dyDescent="0.25">
      <c r="A274" s="163">
        <f t="shared" si="59"/>
        <v>190</v>
      </c>
      <c r="B274" s="183" t="s">
        <v>35</v>
      </c>
      <c r="C274" s="119"/>
      <c r="D274" s="267" t="s">
        <v>211</v>
      </c>
      <c r="E274" s="76">
        <f t="shared" si="56"/>
        <v>0</v>
      </c>
      <c r="F274" s="76">
        <f t="shared" si="49"/>
        <v>0</v>
      </c>
      <c r="G274" s="76">
        <f t="shared" si="57"/>
        <v>0</v>
      </c>
      <c r="H274" s="75">
        <f t="shared" si="42"/>
        <v>0</v>
      </c>
      <c r="I274" s="85" t="s">
        <v>38</v>
      </c>
      <c r="J274" s="78">
        <v>0.74</v>
      </c>
      <c r="K274" s="79"/>
      <c r="L274" s="651" t="s">
        <v>549</v>
      </c>
      <c r="M274" s="658"/>
      <c r="N274" s="658"/>
    </row>
    <row r="275" spans="1:14" ht="15.75" x14ac:dyDescent="0.25">
      <c r="A275" s="163">
        <v>190</v>
      </c>
      <c r="B275" s="120" t="s">
        <v>39</v>
      </c>
      <c r="C275" s="81"/>
      <c r="D275" s="267" t="s">
        <v>417</v>
      </c>
      <c r="E275" s="76">
        <f t="shared" si="56"/>
        <v>0</v>
      </c>
      <c r="F275" s="76">
        <f t="shared" si="49"/>
        <v>0</v>
      </c>
      <c r="G275" s="76">
        <f t="shared" si="57"/>
        <v>0</v>
      </c>
      <c r="H275" s="75">
        <f>J275*K275</f>
        <v>0</v>
      </c>
      <c r="I275" s="85" t="s">
        <v>38</v>
      </c>
      <c r="J275" s="83">
        <v>1.8</v>
      </c>
      <c r="K275" s="84"/>
      <c r="L275" s="709"/>
      <c r="M275" s="658"/>
      <c r="N275" s="658"/>
    </row>
    <row r="276" spans="1:14" ht="15.75" x14ac:dyDescent="0.25">
      <c r="A276" s="163">
        <f t="shared" si="59"/>
        <v>191</v>
      </c>
      <c r="B276" s="120" t="s">
        <v>39</v>
      </c>
      <c r="C276" s="81"/>
      <c r="D276" s="267" t="s">
        <v>418</v>
      </c>
      <c r="E276" s="76">
        <f t="shared" si="56"/>
        <v>0</v>
      </c>
      <c r="F276" s="76">
        <f t="shared" si="49"/>
        <v>0</v>
      </c>
      <c r="G276" s="76">
        <f t="shared" si="57"/>
        <v>0</v>
      </c>
      <c r="H276" s="75">
        <f>J276*K276</f>
        <v>0</v>
      </c>
      <c r="I276" s="85" t="s">
        <v>38</v>
      </c>
      <c r="J276" s="83">
        <v>1.59</v>
      </c>
      <c r="K276" s="84"/>
      <c r="L276" s="651" t="s">
        <v>583</v>
      </c>
      <c r="M276" s="658"/>
      <c r="N276" s="658"/>
    </row>
    <row r="277" spans="1:14" ht="15.75" x14ac:dyDescent="0.25">
      <c r="A277" s="163">
        <f t="shared" si="59"/>
        <v>192</v>
      </c>
      <c r="B277" s="120" t="s">
        <v>39</v>
      </c>
      <c r="C277" s="81"/>
      <c r="D277" s="267" t="s">
        <v>419</v>
      </c>
      <c r="E277" s="76">
        <f t="shared" si="56"/>
        <v>0</v>
      </c>
      <c r="F277" s="76">
        <f t="shared" si="49"/>
        <v>0</v>
      </c>
      <c r="G277" s="76">
        <f t="shared" si="57"/>
        <v>0</v>
      </c>
      <c r="H277" s="75">
        <f t="shared" ref="H277:H279" si="61">J277*K277</f>
        <v>0</v>
      </c>
      <c r="I277" s="85" t="s">
        <v>38</v>
      </c>
      <c r="J277" s="83">
        <v>1.59</v>
      </c>
      <c r="K277" s="84"/>
      <c r="L277" s="709" t="s">
        <v>545</v>
      </c>
      <c r="M277" s="658"/>
      <c r="N277" s="658"/>
    </row>
    <row r="278" spans="1:14" ht="15.75" x14ac:dyDescent="0.25">
      <c r="A278" s="163">
        <f t="shared" si="59"/>
        <v>193</v>
      </c>
      <c r="B278" s="183" t="s">
        <v>35</v>
      </c>
      <c r="C278" s="119"/>
      <c r="D278" s="267" t="s">
        <v>420</v>
      </c>
      <c r="E278" s="76">
        <f t="shared" si="56"/>
        <v>0</v>
      </c>
      <c r="F278" s="76">
        <f t="shared" si="49"/>
        <v>0</v>
      </c>
      <c r="G278" s="76">
        <f t="shared" si="57"/>
        <v>0</v>
      </c>
      <c r="H278" s="76">
        <f t="shared" si="61"/>
        <v>0</v>
      </c>
      <c r="I278" s="85" t="s">
        <v>38</v>
      </c>
      <c r="J278" s="78">
        <v>0.67</v>
      </c>
      <c r="K278" s="79"/>
      <c r="L278" s="707" t="s">
        <v>397</v>
      </c>
      <c r="M278" s="658"/>
      <c r="N278" s="658"/>
    </row>
    <row r="279" spans="1:14" ht="17.25" customHeight="1" x14ac:dyDescent="0.25">
      <c r="A279" s="163">
        <f t="shared" si="59"/>
        <v>194</v>
      </c>
      <c r="B279" s="183" t="s">
        <v>35</v>
      </c>
      <c r="C279" s="119"/>
      <c r="D279" s="267" t="s">
        <v>431</v>
      </c>
      <c r="E279" s="76">
        <f t="shared" si="56"/>
        <v>0</v>
      </c>
      <c r="F279" s="76">
        <f t="shared" si="49"/>
        <v>0</v>
      </c>
      <c r="G279" s="76">
        <f t="shared" si="57"/>
        <v>0</v>
      </c>
      <c r="H279" s="76">
        <f t="shared" si="61"/>
        <v>0</v>
      </c>
      <c r="I279" s="85" t="s">
        <v>38</v>
      </c>
      <c r="J279" s="78">
        <v>1.83</v>
      </c>
      <c r="K279" s="79"/>
      <c r="L279" s="653" t="s">
        <v>552</v>
      </c>
      <c r="M279" s="658"/>
      <c r="N279" s="658"/>
    </row>
    <row r="280" spans="1:14" ht="15.75" x14ac:dyDescent="0.25">
      <c r="A280" s="483">
        <f t="shared" si="59"/>
        <v>195</v>
      </c>
      <c r="B280" s="600" t="s">
        <v>35</v>
      </c>
      <c r="C280" s="533" t="s">
        <v>76</v>
      </c>
      <c r="D280" s="628" t="s">
        <v>433</v>
      </c>
      <c r="E280" s="467">
        <f t="shared" si="56"/>
        <v>0</v>
      </c>
      <c r="F280" s="467">
        <f t="shared" si="49"/>
        <v>0</v>
      </c>
      <c r="G280" s="467">
        <f t="shared" si="57"/>
        <v>0</v>
      </c>
      <c r="H280" s="467">
        <f>J280*K280</f>
        <v>0</v>
      </c>
      <c r="I280" s="541" t="s">
        <v>38</v>
      </c>
      <c r="J280" s="535">
        <v>0.68</v>
      </c>
      <c r="K280" s="488"/>
      <c r="L280" s="634" t="s">
        <v>550</v>
      </c>
      <c r="M280" s="658"/>
      <c r="N280" s="658"/>
    </row>
    <row r="281" spans="1:14" ht="15.75" x14ac:dyDescent="0.25">
      <c r="A281" s="483">
        <f t="shared" si="59"/>
        <v>196</v>
      </c>
      <c r="B281" s="600" t="s">
        <v>35</v>
      </c>
      <c r="C281" s="533" t="s">
        <v>51</v>
      </c>
      <c r="D281" s="628" t="s">
        <v>432</v>
      </c>
      <c r="E281" s="467">
        <f t="shared" si="56"/>
        <v>0</v>
      </c>
      <c r="F281" s="467">
        <f t="shared" si="49"/>
        <v>0</v>
      </c>
      <c r="G281" s="467">
        <f t="shared" si="57"/>
        <v>0</v>
      </c>
      <c r="H281" s="467">
        <f t="shared" ref="H281:H282" si="62">J281*K281</f>
        <v>0</v>
      </c>
      <c r="I281" s="541" t="s">
        <v>38</v>
      </c>
      <c r="J281" s="535">
        <v>0.67</v>
      </c>
      <c r="K281" s="488"/>
      <c r="L281" s="634"/>
      <c r="M281" s="658"/>
      <c r="N281" s="658"/>
    </row>
    <row r="282" spans="1:14" ht="15.75" x14ac:dyDescent="0.25">
      <c r="A282" s="163">
        <f t="shared" si="59"/>
        <v>197</v>
      </c>
      <c r="B282" s="183" t="s">
        <v>35</v>
      </c>
      <c r="C282" s="119"/>
      <c r="D282" s="267" t="s">
        <v>422</v>
      </c>
      <c r="E282" s="76">
        <f t="shared" si="56"/>
        <v>0</v>
      </c>
      <c r="F282" s="76">
        <f t="shared" si="49"/>
        <v>0</v>
      </c>
      <c r="G282" s="76">
        <f t="shared" si="57"/>
        <v>0</v>
      </c>
      <c r="H282" s="76">
        <f t="shared" si="62"/>
        <v>0</v>
      </c>
      <c r="I282" s="165" t="s">
        <v>38</v>
      </c>
      <c r="J282" s="78">
        <v>1.49</v>
      </c>
      <c r="K282" s="79"/>
      <c r="L282" s="709"/>
      <c r="M282" s="658"/>
      <c r="N282" s="658"/>
    </row>
    <row r="283" spans="1:14" ht="15.75" x14ac:dyDescent="0.25">
      <c r="A283" s="163">
        <f t="shared" si="59"/>
        <v>198</v>
      </c>
      <c r="B283" s="120" t="s">
        <v>39</v>
      </c>
      <c r="C283" s="81"/>
      <c r="D283" s="267" t="s">
        <v>423</v>
      </c>
      <c r="E283" s="76">
        <f>ROUND(J283*0.9,6)*K283</f>
        <v>0</v>
      </c>
      <c r="F283" s="76">
        <f t="shared" si="49"/>
        <v>0</v>
      </c>
      <c r="G283" s="76">
        <f t="shared" si="57"/>
        <v>0</v>
      </c>
      <c r="H283" s="75">
        <f>J283*K283</f>
        <v>0</v>
      </c>
      <c r="I283" s="165" t="s">
        <v>38</v>
      </c>
      <c r="J283" s="83">
        <v>0.87</v>
      </c>
      <c r="K283" s="84"/>
      <c r="L283" s="651" t="s">
        <v>397</v>
      </c>
      <c r="M283" s="658"/>
      <c r="N283" s="658"/>
    </row>
    <row r="284" spans="1:14" ht="15.75" x14ac:dyDescent="0.25">
      <c r="A284" s="483">
        <f t="shared" si="59"/>
        <v>199</v>
      </c>
      <c r="B284" s="600" t="s">
        <v>35</v>
      </c>
      <c r="C284" s="466"/>
      <c r="D284" s="512" t="s">
        <v>424</v>
      </c>
      <c r="E284" s="467">
        <f t="shared" ref="E284:E287" si="63">ROUND(J284*0.9,6)*K284</f>
        <v>0</v>
      </c>
      <c r="F284" s="467">
        <f t="shared" si="49"/>
        <v>0</v>
      </c>
      <c r="G284" s="467">
        <f t="shared" si="57"/>
        <v>0</v>
      </c>
      <c r="H284" s="467">
        <f>J284*K284</f>
        <v>0</v>
      </c>
      <c r="I284" s="541" t="s">
        <v>38</v>
      </c>
      <c r="J284" s="469">
        <v>0.68</v>
      </c>
      <c r="K284" s="470"/>
      <c r="L284" s="537" t="s">
        <v>43</v>
      </c>
      <c r="M284" s="658"/>
      <c r="N284" s="658"/>
    </row>
    <row r="285" spans="1:14" ht="20.25" customHeight="1" x14ac:dyDescent="0.25">
      <c r="A285" s="163">
        <f t="shared" si="59"/>
        <v>200</v>
      </c>
      <c r="B285" s="183" t="s">
        <v>35</v>
      </c>
      <c r="C285" s="81"/>
      <c r="D285" s="186" t="s">
        <v>421</v>
      </c>
      <c r="E285" s="76">
        <f t="shared" si="63"/>
        <v>0</v>
      </c>
      <c r="F285" s="76">
        <f t="shared" ref="F285:F332" si="64">ROUND(J285*0.93,6)*K285</f>
        <v>0</v>
      </c>
      <c r="G285" s="76">
        <f t="shared" ref="G285" si="65">ROUND(J285*0.95,6)*K285</f>
        <v>0</v>
      </c>
      <c r="H285" s="76">
        <f t="shared" ref="H285" si="66">J285*K285</f>
        <v>0</v>
      </c>
      <c r="I285" s="77" t="s">
        <v>38</v>
      </c>
      <c r="J285" s="83">
        <v>0.67</v>
      </c>
      <c r="K285" s="84"/>
      <c r="L285" s="636" t="s">
        <v>397</v>
      </c>
      <c r="M285" s="658"/>
      <c r="N285" s="658"/>
    </row>
    <row r="286" spans="1:14" ht="15.75" x14ac:dyDescent="0.25">
      <c r="A286" s="483">
        <f t="shared" si="59"/>
        <v>201</v>
      </c>
      <c r="B286" s="600" t="s">
        <v>35</v>
      </c>
      <c r="C286" s="466" t="s">
        <v>83</v>
      </c>
      <c r="D286" s="512" t="s">
        <v>430</v>
      </c>
      <c r="E286" s="467">
        <f t="shared" si="63"/>
        <v>0</v>
      </c>
      <c r="F286" s="467">
        <f t="shared" si="64"/>
        <v>0</v>
      </c>
      <c r="G286" s="467">
        <f t="shared" si="57"/>
        <v>0</v>
      </c>
      <c r="H286" s="467">
        <f t="shared" si="42"/>
        <v>0</v>
      </c>
      <c r="I286" s="468" t="s">
        <v>38</v>
      </c>
      <c r="J286" s="469">
        <v>0.67</v>
      </c>
      <c r="K286" s="470"/>
      <c r="L286" s="634"/>
      <c r="M286" s="658"/>
      <c r="N286" s="658"/>
    </row>
    <row r="287" spans="1:14" ht="16.5" customHeight="1" thickBot="1" x14ac:dyDescent="0.3">
      <c r="A287" s="483">
        <f t="shared" si="59"/>
        <v>202</v>
      </c>
      <c r="B287" s="600" t="s">
        <v>35</v>
      </c>
      <c r="C287" s="466"/>
      <c r="D287" s="512" t="s">
        <v>429</v>
      </c>
      <c r="E287" s="467">
        <f t="shared" si="63"/>
        <v>0</v>
      </c>
      <c r="F287" s="467">
        <f t="shared" si="64"/>
        <v>0</v>
      </c>
      <c r="G287" s="467">
        <f t="shared" si="57"/>
        <v>0</v>
      </c>
      <c r="H287" s="467">
        <f t="shared" si="42"/>
        <v>0</v>
      </c>
      <c r="I287" s="468" t="s">
        <v>38</v>
      </c>
      <c r="J287" s="469">
        <v>0.67</v>
      </c>
      <c r="K287" s="470"/>
      <c r="L287" s="637"/>
      <c r="M287" s="658"/>
      <c r="N287" s="658"/>
    </row>
    <row r="288" spans="1:14" ht="16.5" thickBot="1" x14ac:dyDescent="0.3">
      <c r="A288" s="271"/>
      <c r="B288" s="272"/>
      <c r="C288" s="273"/>
      <c r="D288" s="274" t="s">
        <v>212</v>
      </c>
      <c r="E288" s="125"/>
      <c r="F288" s="125"/>
      <c r="G288" s="125"/>
      <c r="H288" s="125"/>
      <c r="I288" s="125"/>
      <c r="J288" s="275"/>
      <c r="K288" s="276"/>
      <c r="L288" s="277"/>
      <c r="M288" s="658"/>
      <c r="N288" s="658"/>
    </row>
    <row r="289" spans="1:14" ht="15.75" hidden="1" x14ac:dyDescent="0.25">
      <c r="A289" s="278">
        <f>A287+1</f>
        <v>203</v>
      </c>
      <c r="B289" s="179" t="s">
        <v>35</v>
      </c>
      <c r="C289" s="108" t="s">
        <v>51</v>
      </c>
      <c r="D289" s="172" t="s">
        <v>213</v>
      </c>
      <c r="E289" s="151">
        <f>ROUND(J289*0.9,6)*K289</f>
        <v>0</v>
      </c>
      <c r="F289" s="151">
        <f t="shared" si="64"/>
        <v>0</v>
      </c>
      <c r="G289" s="144">
        <f t="shared" si="57"/>
        <v>0</v>
      </c>
      <c r="H289" s="98">
        <f>J289*K289</f>
        <v>0</v>
      </c>
      <c r="I289" s="99" t="s">
        <v>38</v>
      </c>
      <c r="J289" s="105">
        <v>0.67</v>
      </c>
      <c r="K289" s="106"/>
      <c r="L289" s="685" t="s">
        <v>527</v>
      </c>
      <c r="M289" s="658"/>
      <c r="N289" s="658"/>
    </row>
    <row r="290" spans="1:14" ht="15.75" hidden="1" x14ac:dyDescent="0.25">
      <c r="A290" s="599" t="e">
        <f>#REF!+1</f>
        <v>#REF!</v>
      </c>
      <c r="B290" s="600" t="s">
        <v>35</v>
      </c>
      <c r="C290" s="466" t="s">
        <v>71</v>
      </c>
      <c r="D290" s="580" t="s">
        <v>214</v>
      </c>
      <c r="E290" s="467">
        <f t="shared" ref="E290:E311" si="67">ROUND(J290*0.9,6)*K290</f>
        <v>0</v>
      </c>
      <c r="F290" s="467">
        <f t="shared" si="64"/>
        <v>0</v>
      </c>
      <c r="G290" s="467">
        <f t="shared" si="57"/>
        <v>0</v>
      </c>
      <c r="H290" s="467">
        <f>J290*K290</f>
        <v>0</v>
      </c>
      <c r="I290" s="603" t="s">
        <v>38</v>
      </c>
      <c r="J290" s="469">
        <v>0.73</v>
      </c>
      <c r="K290" s="470"/>
      <c r="L290" s="659" t="s">
        <v>554</v>
      </c>
      <c r="M290" s="658"/>
      <c r="N290" s="658"/>
    </row>
    <row r="291" spans="1:14" ht="15.75" hidden="1" x14ac:dyDescent="0.25">
      <c r="A291" s="278" t="e">
        <f>#REF!+1</f>
        <v>#REF!</v>
      </c>
      <c r="B291" s="179" t="s">
        <v>35</v>
      </c>
      <c r="C291" s="149"/>
      <c r="D291" s="150" t="s">
        <v>434</v>
      </c>
      <c r="E291" s="151">
        <f t="shared" si="67"/>
        <v>0</v>
      </c>
      <c r="F291" s="151">
        <f t="shared" si="64"/>
        <v>0</v>
      </c>
      <c r="G291" s="151">
        <f t="shared" si="57"/>
        <v>0</v>
      </c>
      <c r="H291" s="151">
        <f t="shared" ref="H291" si="68">J291*K291</f>
        <v>0</v>
      </c>
      <c r="I291" s="279" t="s">
        <v>38</v>
      </c>
      <c r="J291" s="100">
        <v>0.67</v>
      </c>
      <c r="K291" s="101"/>
      <c r="L291" s="678" t="s">
        <v>554</v>
      </c>
      <c r="M291" s="658"/>
      <c r="N291" s="658"/>
    </row>
    <row r="292" spans="1:14" ht="15.75" x14ac:dyDescent="0.2">
      <c r="A292" s="278">
        <v>203</v>
      </c>
      <c r="B292" s="280" t="s">
        <v>35</v>
      </c>
      <c r="C292" s="281" t="s">
        <v>51</v>
      </c>
      <c r="D292" s="282" t="s">
        <v>435</v>
      </c>
      <c r="E292" s="151">
        <f t="shared" si="67"/>
        <v>0</v>
      </c>
      <c r="F292" s="151">
        <f t="shared" si="64"/>
        <v>0</v>
      </c>
      <c r="G292" s="151">
        <f t="shared" si="57"/>
        <v>0</v>
      </c>
      <c r="H292" s="151">
        <f>J292*K292</f>
        <v>0</v>
      </c>
      <c r="I292" s="152" t="s">
        <v>38</v>
      </c>
      <c r="J292" s="283">
        <v>0.83</v>
      </c>
      <c r="K292" s="228"/>
      <c r="L292" s="685"/>
      <c r="M292" s="658"/>
      <c r="N292" s="658"/>
    </row>
    <row r="293" spans="1:14" ht="15.75" x14ac:dyDescent="0.25">
      <c r="A293" s="599">
        <f t="shared" ref="A293" si="69">A292+1</f>
        <v>204</v>
      </c>
      <c r="B293" s="600" t="s">
        <v>35</v>
      </c>
      <c r="C293" s="466" t="s">
        <v>71</v>
      </c>
      <c r="D293" s="580" t="s">
        <v>214</v>
      </c>
      <c r="E293" s="467">
        <f t="shared" si="67"/>
        <v>0</v>
      </c>
      <c r="F293" s="467">
        <f t="shared" si="64"/>
        <v>0</v>
      </c>
      <c r="G293" s="467">
        <f t="shared" si="57"/>
        <v>0</v>
      </c>
      <c r="H293" s="467">
        <f>J293*K293</f>
        <v>0</v>
      </c>
      <c r="I293" s="541" t="s">
        <v>38</v>
      </c>
      <c r="J293" s="469">
        <v>0.73</v>
      </c>
      <c r="K293" s="470"/>
      <c r="L293" s="545"/>
      <c r="M293" s="658"/>
      <c r="N293" s="658"/>
    </row>
    <row r="294" spans="1:14" ht="16.5" thickBot="1" x14ac:dyDescent="0.3">
      <c r="A294" s="601">
        <f t="shared" ref="A294" si="70">A293+1</f>
        <v>205</v>
      </c>
      <c r="B294" s="683" t="s">
        <v>35</v>
      </c>
      <c r="C294" s="533" t="s">
        <v>83</v>
      </c>
      <c r="D294" s="510" t="s">
        <v>215</v>
      </c>
      <c r="E294" s="491">
        <f>ROUND(J294*0.9,6)*K294</f>
        <v>0</v>
      </c>
      <c r="F294" s="491">
        <f t="shared" si="64"/>
        <v>0</v>
      </c>
      <c r="G294" s="491">
        <f t="shared" si="57"/>
        <v>0</v>
      </c>
      <c r="H294" s="491">
        <f t="shared" ref="H294:H382" si="71">J294*K294</f>
        <v>0</v>
      </c>
      <c r="I294" s="593" t="s">
        <v>38</v>
      </c>
      <c r="J294" s="578">
        <v>0.62</v>
      </c>
      <c r="K294" s="492"/>
      <c r="L294" s="876" t="s">
        <v>586</v>
      </c>
      <c r="M294" s="658"/>
      <c r="N294" s="658"/>
    </row>
    <row r="295" spans="1:14" ht="26.25" hidden="1" thickBot="1" x14ac:dyDescent="0.3">
      <c r="A295" s="109">
        <f t="shared" ref="A295:A321" si="72">A294+1</f>
        <v>206</v>
      </c>
      <c r="B295" s="287" t="s">
        <v>35</v>
      </c>
      <c r="C295" s="108"/>
      <c r="D295" s="157" t="s">
        <v>216</v>
      </c>
      <c r="E295" s="110">
        <f t="shared" si="67"/>
        <v>0</v>
      </c>
      <c r="F295" s="110">
        <f t="shared" si="64"/>
        <v>0</v>
      </c>
      <c r="G295" s="110">
        <f t="shared" si="57"/>
        <v>0</v>
      </c>
      <c r="H295" s="98">
        <f t="shared" si="71"/>
        <v>0</v>
      </c>
      <c r="I295" s="111" t="s">
        <v>38</v>
      </c>
      <c r="J295" s="289">
        <v>0.7</v>
      </c>
      <c r="K295" s="106"/>
      <c r="L295" s="709" t="s">
        <v>530</v>
      </c>
      <c r="M295" s="658"/>
      <c r="N295" s="658"/>
    </row>
    <row r="296" spans="1:14" ht="15.75" x14ac:dyDescent="0.25">
      <c r="A296" s="129">
        <v>206</v>
      </c>
      <c r="B296" s="200" t="s">
        <v>35</v>
      </c>
      <c r="C296" s="234" t="s">
        <v>36</v>
      </c>
      <c r="D296" s="132" t="s">
        <v>217</v>
      </c>
      <c r="E296" s="75">
        <f t="shared" si="67"/>
        <v>0</v>
      </c>
      <c r="F296" s="75">
        <f t="shared" si="64"/>
        <v>0</v>
      </c>
      <c r="G296" s="75">
        <f t="shared" ref="G296:G321" si="73">ROUND(J296*0.95,6)*K296</f>
        <v>0</v>
      </c>
      <c r="H296" s="133">
        <f t="shared" si="71"/>
        <v>0</v>
      </c>
      <c r="I296" s="85" t="s">
        <v>38</v>
      </c>
      <c r="J296" s="135">
        <v>0.82</v>
      </c>
      <c r="K296" s="136"/>
      <c r="L296" s="709" t="s">
        <v>526</v>
      </c>
      <c r="M296" s="658"/>
      <c r="N296" s="658"/>
    </row>
    <row r="297" spans="1:14" ht="16.5" thickBot="1" x14ac:dyDescent="0.3">
      <c r="A297" s="163">
        <f t="shared" si="72"/>
        <v>207</v>
      </c>
      <c r="B297" s="295" t="s">
        <v>35</v>
      </c>
      <c r="C297" s="296" t="s">
        <v>83</v>
      </c>
      <c r="D297" s="140" t="s">
        <v>218</v>
      </c>
      <c r="E297" s="90">
        <f t="shared" si="67"/>
        <v>0</v>
      </c>
      <c r="F297" s="90">
        <f t="shared" si="64"/>
        <v>0</v>
      </c>
      <c r="G297" s="90">
        <f t="shared" si="73"/>
        <v>0</v>
      </c>
      <c r="H297" s="141">
        <f t="shared" si="71"/>
        <v>0</v>
      </c>
      <c r="I297" s="91" t="s">
        <v>38</v>
      </c>
      <c r="J297" s="92">
        <v>0.82</v>
      </c>
      <c r="K297" s="93"/>
      <c r="L297" s="723"/>
      <c r="M297" s="658"/>
      <c r="N297" s="658"/>
    </row>
    <row r="298" spans="1:14" ht="15.75" x14ac:dyDescent="0.25">
      <c r="A298" s="285">
        <f t="shared" si="72"/>
        <v>208</v>
      </c>
      <c r="B298" s="292" t="s">
        <v>35</v>
      </c>
      <c r="C298" s="108"/>
      <c r="D298" s="172" t="s">
        <v>219</v>
      </c>
      <c r="E298" s="144">
        <f t="shared" si="67"/>
        <v>0</v>
      </c>
      <c r="F298" s="144">
        <f t="shared" si="64"/>
        <v>0</v>
      </c>
      <c r="G298" s="144">
        <f t="shared" si="73"/>
        <v>0</v>
      </c>
      <c r="H298" s="144">
        <f t="shared" si="71"/>
        <v>0</v>
      </c>
      <c r="I298" s="286" t="s">
        <v>38</v>
      </c>
      <c r="J298" s="105">
        <v>0.7</v>
      </c>
      <c r="K298" s="106"/>
      <c r="L298" s="730" t="s">
        <v>526</v>
      </c>
      <c r="M298" s="658"/>
      <c r="N298" s="658"/>
    </row>
    <row r="299" spans="1:14" ht="15.75" x14ac:dyDescent="0.25">
      <c r="A299" s="147">
        <f t="shared" si="72"/>
        <v>209</v>
      </c>
      <c r="B299" s="297" t="s">
        <v>35</v>
      </c>
      <c r="C299" s="149"/>
      <c r="D299" s="150" t="s">
        <v>519</v>
      </c>
      <c r="E299" s="98">
        <f t="shared" si="67"/>
        <v>0</v>
      </c>
      <c r="F299" s="98">
        <f t="shared" si="64"/>
        <v>0</v>
      </c>
      <c r="G299" s="98">
        <f t="shared" si="73"/>
        <v>0</v>
      </c>
      <c r="H299" s="98">
        <f t="shared" ref="H299:H300" si="74">J299*K299</f>
        <v>0</v>
      </c>
      <c r="I299" s="99" t="s">
        <v>38</v>
      </c>
      <c r="J299" s="100">
        <v>0.68</v>
      </c>
      <c r="K299" s="101"/>
      <c r="L299" s="730"/>
      <c r="M299" s="658"/>
      <c r="N299" s="658"/>
    </row>
    <row r="300" spans="1:14" ht="16.5" thickBot="1" x14ac:dyDescent="0.3">
      <c r="A300" s="109">
        <f t="shared" si="72"/>
        <v>210</v>
      </c>
      <c r="B300" s="297" t="s">
        <v>35</v>
      </c>
      <c r="C300" s="149"/>
      <c r="D300" s="150" t="s">
        <v>518</v>
      </c>
      <c r="E300" s="158">
        <f t="shared" si="67"/>
        <v>0</v>
      </c>
      <c r="F300" s="158">
        <f t="shared" si="64"/>
        <v>0</v>
      </c>
      <c r="G300" s="158">
        <f t="shared" si="73"/>
        <v>0</v>
      </c>
      <c r="H300" s="98">
        <f t="shared" si="74"/>
        <v>0</v>
      </c>
      <c r="I300" s="99" t="s">
        <v>38</v>
      </c>
      <c r="J300" s="100">
        <v>0.67</v>
      </c>
      <c r="K300" s="101"/>
      <c r="L300" s="731"/>
      <c r="M300" s="658"/>
      <c r="N300" s="658"/>
    </row>
    <row r="301" spans="1:14" ht="15.75" x14ac:dyDescent="0.25">
      <c r="A301" s="163">
        <f t="shared" si="72"/>
        <v>211</v>
      </c>
      <c r="B301" s="422" t="s">
        <v>39</v>
      </c>
      <c r="C301" s="234" t="s">
        <v>76</v>
      </c>
      <c r="D301" s="132" t="s">
        <v>220</v>
      </c>
      <c r="E301" s="75">
        <f t="shared" si="67"/>
        <v>0</v>
      </c>
      <c r="F301" s="75">
        <f t="shared" si="64"/>
        <v>0</v>
      </c>
      <c r="G301" s="75">
        <f t="shared" si="73"/>
        <v>0</v>
      </c>
      <c r="H301" s="133">
        <f>J301*K301</f>
        <v>0</v>
      </c>
      <c r="I301" s="201" t="s">
        <v>38</v>
      </c>
      <c r="J301" s="135">
        <v>0.62</v>
      </c>
      <c r="K301" s="136"/>
      <c r="L301" s="709"/>
      <c r="M301" s="658"/>
      <c r="N301" s="658"/>
    </row>
    <row r="302" spans="1:14" ht="16.5" thickBot="1" x14ac:dyDescent="0.3">
      <c r="A302" s="137">
        <f t="shared" si="72"/>
        <v>212</v>
      </c>
      <c r="B302" s="167" t="s">
        <v>35</v>
      </c>
      <c r="C302" s="284" t="s">
        <v>51</v>
      </c>
      <c r="D302" s="168" t="s">
        <v>221</v>
      </c>
      <c r="E302" s="90">
        <f t="shared" si="67"/>
        <v>0</v>
      </c>
      <c r="F302" s="90">
        <f t="shared" si="64"/>
        <v>0</v>
      </c>
      <c r="G302" s="90">
        <f t="shared" si="73"/>
        <v>0</v>
      </c>
      <c r="H302" s="90">
        <f>J302*K302</f>
        <v>0</v>
      </c>
      <c r="I302" s="91" t="s">
        <v>38</v>
      </c>
      <c r="J302" s="170">
        <v>0.57999999999999996</v>
      </c>
      <c r="K302" s="171"/>
      <c r="L302" s="723" t="s">
        <v>554</v>
      </c>
      <c r="M302" s="658"/>
      <c r="N302" s="658"/>
    </row>
    <row r="303" spans="1:14" ht="15.75" x14ac:dyDescent="0.25">
      <c r="A303" s="94">
        <f t="shared" si="72"/>
        <v>213</v>
      </c>
      <c r="B303" s="639" t="s">
        <v>35</v>
      </c>
      <c r="C303" s="108" t="s">
        <v>132</v>
      </c>
      <c r="D303" s="640" t="s">
        <v>436</v>
      </c>
      <c r="E303" s="98">
        <f t="shared" si="67"/>
        <v>0</v>
      </c>
      <c r="F303" s="98">
        <f t="shared" si="64"/>
        <v>0</v>
      </c>
      <c r="G303" s="98">
        <f t="shared" si="73"/>
        <v>0</v>
      </c>
      <c r="H303" s="98">
        <f>J303*K303</f>
        <v>0</v>
      </c>
      <c r="I303" s="99" t="s">
        <v>38</v>
      </c>
      <c r="J303" s="641">
        <v>1.02</v>
      </c>
      <c r="K303" s="642"/>
      <c r="L303" s="730"/>
      <c r="M303" s="658"/>
      <c r="N303" s="658"/>
    </row>
    <row r="304" spans="1:14" ht="15.75" x14ac:dyDescent="0.25">
      <c r="A304" s="94">
        <f t="shared" si="72"/>
        <v>214</v>
      </c>
      <c r="B304" s="280" t="s">
        <v>35</v>
      </c>
      <c r="C304" s="108" t="s">
        <v>132</v>
      </c>
      <c r="D304" s="231" t="s">
        <v>222</v>
      </c>
      <c r="E304" s="151">
        <f t="shared" si="67"/>
        <v>0</v>
      </c>
      <c r="F304" s="151">
        <f t="shared" si="64"/>
        <v>0</v>
      </c>
      <c r="G304" s="151">
        <f t="shared" si="73"/>
        <v>0</v>
      </c>
      <c r="H304" s="151">
        <f t="shared" si="71"/>
        <v>0</v>
      </c>
      <c r="I304" s="99" t="s">
        <v>38</v>
      </c>
      <c r="J304" s="191">
        <v>0.96</v>
      </c>
      <c r="K304" s="192"/>
      <c r="L304" s="730"/>
      <c r="M304" s="658"/>
      <c r="N304" s="658"/>
    </row>
    <row r="305" spans="1:14" ht="15.75" x14ac:dyDescent="0.25">
      <c r="A305" s="94">
        <f t="shared" si="72"/>
        <v>215</v>
      </c>
      <c r="B305" s="95" t="s">
        <v>39</v>
      </c>
      <c r="C305" s="108" t="s">
        <v>58</v>
      </c>
      <c r="D305" s="231" t="s">
        <v>223</v>
      </c>
      <c r="E305" s="151">
        <f t="shared" si="67"/>
        <v>0</v>
      </c>
      <c r="F305" s="151">
        <f t="shared" si="64"/>
        <v>0</v>
      </c>
      <c r="G305" s="151">
        <f t="shared" si="73"/>
        <v>0</v>
      </c>
      <c r="H305" s="151">
        <f t="shared" si="71"/>
        <v>0</v>
      </c>
      <c r="I305" s="99" t="s">
        <v>38</v>
      </c>
      <c r="J305" s="100">
        <v>1.1599999999999999</v>
      </c>
      <c r="K305" s="101"/>
      <c r="L305" s="730" t="s">
        <v>583</v>
      </c>
      <c r="M305" s="658"/>
      <c r="N305" s="658"/>
    </row>
    <row r="306" spans="1:14" ht="15.75" x14ac:dyDescent="0.25">
      <c r="A306" s="483">
        <f t="shared" si="72"/>
        <v>216</v>
      </c>
      <c r="B306" s="528" t="s">
        <v>39</v>
      </c>
      <c r="C306" s="533" t="s">
        <v>58</v>
      </c>
      <c r="D306" s="532" t="s">
        <v>224</v>
      </c>
      <c r="E306" s="467">
        <f t="shared" si="67"/>
        <v>0</v>
      </c>
      <c r="F306" s="467">
        <f t="shared" si="64"/>
        <v>0</v>
      </c>
      <c r="G306" s="467">
        <f t="shared" si="73"/>
        <v>0</v>
      </c>
      <c r="H306" s="467">
        <f t="shared" si="71"/>
        <v>0</v>
      </c>
      <c r="I306" s="468" t="s">
        <v>38</v>
      </c>
      <c r="J306" s="469">
        <v>1.08</v>
      </c>
      <c r="K306" s="470"/>
      <c r="L306" s="659" t="s">
        <v>556</v>
      </c>
      <c r="M306" s="658"/>
      <c r="N306" s="658"/>
    </row>
    <row r="307" spans="1:14" ht="15.75" x14ac:dyDescent="0.25">
      <c r="A307" s="483">
        <f t="shared" si="72"/>
        <v>217</v>
      </c>
      <c r="B307" s="472" t="s">
        <v>35</v>
      </c>
      <c r="C307" s="466"/>
      <c r="D307" s="532" t="s">
        <v>225</v>
      </c>
      <c r="E307" s="467">
        <f t="shared" si="67"/>
        <v>0</v>
      </c>
      <c r="F307" s="467">
        <f t="shared" si="64"/>
        <v>0</v>
      </c>
      <c r="G307" s="467">
        <f t="shared" si="73"/>
        <v>0</v>
      </c>
      <c r="H307" s="473">
        <f t="shared" si="71"/>
        <v>0</v>
      </c>
      <c r="I307" s="468" t="s">
        <v>38</v>
      </c>
      <c r="J307" s="469">
        <v>0.7</v>
      </c>
      <c r="K307" s="470"/>
      <c r="L307" s="587" t="s">
        <v>43</v>
      </c>
      <c r="M307" s="658"/>
      <c r="N307" s="658"/>
    </row>
    <row r="308" spans="1:14" ht="16.5" thickBot="1" x14ac:dyDescent="0.3">
      <c r="A308" s="94">
        <f t="shared" si="72"/>
        <v>218</v>
      </c>
      <c r="B308" s="298" t="s">
        <v>35</v>
      </c>
      <c r="C308" s="156" t="s">
        <v>83</v>
      </c>
      <c r="D308" s="437" t="s">
        <v>226</v>
      </c>
      <c r="E308" s="158">
        <f t="shared" si="67"/>
        <v>0</v>
      </c>
      <c r="F308" s="158">
        <f t="shared" si="64"/>
        <v>0</v>
      </c>
      <c r="G308" s="158">
        <f t="shared" si="73"/>
        <v>0</v>
      </c>
      <c r="H308" s="158">
        <f>J308*K308</f>
        <v>0</v>
      </c>
      <c r="I308" s="288" t="s">
        <v>38</v>
      </c>
      <c r="J308" s="160">
        <v>0.88</v>
      </c>
      <c r="K308" s="161"/>
      <c r="L308" s="730"/>
      <c r="M308" s="658"/>
      <c r="N308" s="658"/>
    </row>
    <row r="309" spans="1:14" ht="16.5" hidden="1" thickBot="1" x14ac:dyDescent="0.3">
      <c r="A309" s="290">
        <f>A308+1</f>
        <v>219</v>
      </c>
      <c r="B309" s="411" t="s">
        <v>35</v>
      </c>
      <c r="C309" s="435"/>
      <c r="D309" s="438" t="s">
        <v>437</v>
      </c>
      <c r="E309" s="363">
        <f t="shared" si="67"/>
        <v>0</v>
      </c>
      <c r="F309" s="363">
        <f t="shared" si="64"/>
        <v>0</v>
      </c>
      <c r="G309" s="141">
        <f t="shared" si="73"/>
        <v>0</v>
      </c>
      <c r="H309" s="363">
        <f>J309*K309</f>
        <v>0</v>
      </c>
      <c r="I309" s="291" t="s">
        <v>38</v>
      </c>
      <c r="J309" s="379">
        <v>0.67</v>
      </c>
      <c r="K309" s="364"/>
      <c r="L309" s="710" t="s">
        <v>526</v>
      </c>
      <c r="M309" s="658"/>
      <c r="N309" s="658"/>
    </row>
    <row r="310" spans="1:14" ht="21" customHeight="1" x14ac:dyDescent="0.25">
      <c r="A310" s="483">
        <v>220</v>
      </c>
      <c r="B310" s="525" t="s">
        <v>35</v>
      </c>
      <c r="C310" s="466"/>
      <c r="D310" s="534" t="s">
        <v>438</v>
      </c>
      <c r="E310" s="467">
        <f t="shared" si="67"/>
        <v>0</v>
      </c>
      <c r="F310" s="467">
        <f t="shared" si="64"/>
        <v>0</v>
      </c>
      <c r="G310" s="467">
        <f t="shared" si="73"/>
        <v>0</v>
      </c>
      <c r="H310" s="467">
        <f t="shared" si="71"/>
        <v>0</v>
      </c>
      <c r="I310" s="468" t="s">
        <v>38</v>
      </c>
      <c r="J310" s="469">
        <v>1.1200000000000001</v>
      </c>
      <c r="K310" s="470"/>
      <c r="L310" s="732"/>
      <c r="M310" s="658"/>
      <c r="N310" s="658"/>
    </row>
    <row r="311" spans="1:14" ht="27" hidden="1" customHeight="1" x14ac:dyDescent="0.25">
      <c r="A311" s="483" t="s">
        <v>579</v>
      </c>
      <c r="B311" s="528" t="s">
        <v>39</v>
      </c>
      <c r="C311" s="533"/>
      <c r="D311" s="532" t="s">
        <v>580</v>
      </c>
      <c r="E311" s="467">
        <f t="shared" si="67"/>
        <v>0</v>
      </c>
      <c r="F311" s="467">
        <f t="shared" si="64"/>
        <v>0</v>
      </c>
      <c r="G311" s="467">
        <f t="shared" si="73"/>
        <v>0</v>
      </c>
      <c r="H311" s="467">
        <f t="shared" si="71"/>
        <v>0</v>
      </c>
      <c r="I311" s="468" t="s">
        <v>38</v>
      </c>
      <c r="J311" s="535">
        <v>1.1200000000000001</v>
      </c>
      <c r="K311" s="488"/>
      <c r="L311" s="733" t="s">
        <v>550</v>
      </c>
      <c r="M311" s="658"/>
      <c r="N311" s="658"/>
    </row>
    <row r="312" spans="1:14" ht="15.75" x14ac:dyDescent="0.25">
      <c r="A312" s="483">
        <f>A310+1</f>
        <v>221</v>
      </c>
      <c r="B312" s="528" t="s">
        <v>39</v>
      </c>
      <c r="C312" s="533"/>
      <c r="D312" s="532" t="s">
        <v>227</v>
      </c>
      <c r="E312" s="467">
        <f>ROUND(J312*0.9,6)*K312</f>
        <v>0</v>
      </c>
      <c r="F312" s="467">
        <f t="shared" si="64"/>
        <v>0</v>
      </c>
      <c r="G312" s="467">
        <f t="shared" si="73"/>
        <v>0</v>
      </c>
      <c r="H312" s="473">
        <f t="shared" si="71"/>
        <v>0</v>
      </c>
      <c r="I312" s="468" t="s">
        <v>38</v>
      </c>
      <c r="J312" s="535">
        <v>0.83</v>
      </c>
      <c r="K312" s="488"/>
      <c r="L312" s="659"/>
      <c r="M312" s="658"/>
      <c r="N312" s="658"/>
    </row>
    <row r="313" spans="1:14" ht="15.75" x14ac:dyDescent="0.25">
      <c r="A313" s="147">
        <f t="shared" ref="A313:A315" si="75">A312+1</f>
        <v>222</v>
      </c>
      <c r="B313" s="239" t="s">
        <v>35</v>
      </c>
      <c r="C313" s="149" t="s">
        <v>83</v>
      </c>
      <c r="D313" s="177" t="s">
        <v>228</v>
      </c>
      <c r="E313" s="151">
        <f>ROUND(J313*0.9,6)*K313</f>
        <v>0</v>
      </c>
      <c r="F313" s="151">
        <f t="shared" si="64"/>
        <v>0</v>
      </c>
      <c r="G313" s="151">
        <f t="shared" si="73"/>
        <v>0</v>
      </c>
      <c r="H313" s="151">
        <f t="shared" si="71"/>
        <v>0</v>
      </c>
      <c r="I313" s="227" t="s">
        <v>38</v>
      </c>
      <c r="J313" s="100">
        <v>1.1399999999999999</v>
      </c>
      <c r="K313" s="101"/>
      <c r="L313" s="730"/>
      <c r="M313" s="658"/>
      <c r="N313" s="658"/>
    </row>
    <row r="314" spans="1:14" ht="16.5" thickBot="1" x14ac:dyDescent="0.3">
      <c r="A314" s="109">
        <f t="shared" si="75"/>
        <v>223</v>
      </c>
      <c r="B314" s="385" t="s">
        <v>39</v>
      </c>
      <c r="C314" s="156" t="s">
        <v>83</v>
      </c>
      <c r="D314" s="302" t="s">
        <v>229</v>
      </c>
      <c r="E314" s="158">
        <f>ROUND(J314*0.9,6)*K314</f>
        <v>0</v>
      </c>
      <c r="F314" s="158">
        <f t="shared" si="64"/>
        <v>0</v>
      </c>
      <c r="G314" s="158">
        <f t="shared" si="73"/>
        <v>0</v>
      </c>
      <c r="H314" s="158">
        <f t="shared" si="71"/>
        <v>0</v>
      </c>
      <c r="I314" s="288" t="s">
        <v>38</v>
      </c>
      <c r="J314" s="112">
        <v>0.6</v>
      </c>
      <c r="K314" s="113"/>
      <c r="L314" s="731"/>
      <c r="M314" s="658"/>
      <c r="N314" s="658"/>
    </row>
    <row r="315" spans="1:14" ht="16.5" hidden="1" thickBot="1" x14ac:dyDescent="0.3">
      <c r="A315" s="137">
        <f t="shared" si="75"/>
        <v>224</v>
      </c>
      <c r="B315" s="436" t="s">
        <v>39</v>
      </c>
      <c r="C315" s="296"/>
      <c r="D315" s="303" t="s">
        <v>230</v>
      </c>
      <c r="E315" s="363">
        <f t="shared" ref="E315:E321" si="76">ROUND(J315*0.9,6)*K315</f>
        <v>0</v>
      </c>
      <c r="F315" s="363">
        <f t="shared" si="64"/>
        <v>0</v>
      </c>
      <c r="G315" s="90">
        <f t="shared" si="73"/>
        <v>0</v>
      </c>
      <c r="H315" s="141">
        <f t="shared" si="71"/>
        <v>0</v>
      </c>
      <c r="I315" s="142" t="s">
        <v>38</v>
      </c>
      <c r="J315" s="92">
        <v>0.62</v>
      </c>
      <c r="K315" s="93"/>
      <c r="L315" s="711" t="s">
        <v>526</v>
      </c>
      <c r="M315" s="658"/>
      <c r="N315" s="658"/>
    </row>
    <row r="316" spans="1:14" ht="15.75" x14ac:dyDescent="0.25">
      <c r="A316" s="94">
        <v>224</v>
      </c>
      <c r="B316" s="525" t="s">
        <v>35</v>
      </c>
      <c r="C316" s="533" t="s">
        <v>83</v>
      </c>
      <c r="D316" s="510" t="s">
        <v>231</v>
      </c>
      <c r="E316" s="473">
        <f t="shared" si="76"/>
        <v>0</v>
      </c>
      <c r="F316" s="473">
        <f t="shared" si="64"/>
        <v>0</v>
      </c>
      <c r="G316" s="473">
        <f t="shared" si="73"/>
        <v>0</v>
      </c>
      <c r="H316" s="473">
        <f t="shared" si="71"/>
        <v>0</v>
      </c>
      <c r="I316" s="474" t="s">
        <v>38</v>
      </c>
      <c r="J316" s="535">
        <v>0.55000000000000004</v>
      </c>
      <c r="K316" s="588"/>
      <c r="L316" s="589"/>
      <c r="M316" s="658"/>
      <c r="N316" s="658"/>
    </row>
    <row r="317" spans="1:14" ht="15.75" x14ac:dyDescent="0.25">
      <c r="A317" s="94">
        <f t="shared" si="72"/>
        <v>225</v>
      </c>
      <c r="B317" s="239" t="s">
        <v>35</v>
      </c>
      <c r="C317" s="108" t="s">
        <v>83</v>
      </c>
      <c r="D317" s="104" t="s">
        <v>232</v>
      </c>
      <c r="E317" s="151">
        <f t="shared" si="76"/>
        <v>0</v>
      </c>
      <c r="F317" s="151">
        <f t="shared" si="64"/>
        <v>0</v>
      </c>
      <c r="G317" s="151">
        <f t="shared" si="73"/>
        <v>0</v>
      </c>
      <c r="H317" s="98">
        <f t="shared" si="71"/>
        <v>0</v>
      </c>
      <c r="I317" s="227" t="s">
        <v>38</v>
      </c>
      <c r="J317" s="105">
        <v>0.68</v>
      </c>
      <c r="K317" s="101"/>
      <c r="L317" s="730"/>
      <c r="M317" s="658"/>
      <c r="N317" s="658"/>
    </row>
    <row r="318" spans="1:14" ht="15.75" x14ac:dyDescent="0.25">
      <c r="A318" s="94">
        <f t="shared" si="72"/>
        <v>226</v>
      </c>
      <c r="B318" s="239" t="s">
        <v>35</v>
      </c>
      <c r="C318" s="108" t="s">
        <v>51</v>
      </c>
      <c r="D318" s="104" t="s">
        <v>233</v>
      </c>
      <c r="E318" s="151">
        <f t="shared" si="76"/>
        <v>0</v>
      </c>
      <c r="F318" s="151">
        <f t="shared" si="64"/>
        <v>0</v>
      </c>
      <c r="G318" s="151">
        <f t="shared" si="73"/>
        <v>0</v>
      </c>
      <c r="H318" s="98">
        <f t="shared" si="71"/>
        <v>0</v>
      </c>
      <c r="I318" s="227" t="s">
        <v>38</v>
      </c>
      <c r="J318" s="105">
        <v>0.48</v>
      </c>
      <c r="K318" s="101"/>
      <c r="L318" s="871"/>
      <c r="M318" s="658"/>
      <c r="N318" s="658"/>
    </row>
    <row r="319" spans="1:14" ht="16.5" thickBot="1" x14ac:dyDescent="0.3">
      <c r="A319" s="499">
        <f t="shared" si="72"/>
        <v>227</v>
      </c>
      <c r="B319" s="590" t="s">
        <v>35</v>
      </c>
      <c r="C319" s="591"/>
      <c r="D319" s="592" t="s">
        <v>234</v>
      </c>
      <c r="E319" s="506">
        <f t="shared" si="76"/>
        <v>0</v>
      </c>
      <c r="F319" s="506">
        <f t="shared" si="64"/>
        <v>0</v>
      </c>
      <c r="G319" s="506">
        <f t="shared" si="73"/>
        <v>0</v>
      </c>
      <c r="H319" s="491">
        <f t="shared" si="71"/>
        <v>0</v>
      </c>
      <c r="I319" s="593" t="s">
        <v>38</v>
      </c>
      <c r="J319" s="578">
        <v>0.67</v>
      </c>
      <c r="K319" s="509"/>
      <c r="L319" s="744" t="s">
        <v>550</v>
      </c>
      <c r="M319" s="658"/>
      <c r="N319" s="658"/>
    </row>
    <row r="320" spans="1:14" ht="15.75" x14ac:dyDescent="0.25">
      <c r="A320" s="493">
        <f t="shared" si="72"/>
        <v>228</v>
      </c>
      <c r="B320" s="594" t="s">
        <v>35</v>
      </c>
      <c r="C320" s="595" t="s">
        <v>36</v>
      </c>
      <c r="D320" s="596" t="s">
        <v>520</v>
      </c>
      <c r="E320" s="495">
        <f t="shared" si="76"/>
        <v>0</v>
      </c>
      <c r="F320" s="495">
        <f t="shared" si="64"/>
        <v>0</v>
      </c>
      <c r="G320" s="495">
        <f t="shared" si="73"/>
        <v>0</v>
      </c>
      <c r="H320" s="495">
        <f t="shared" si="71"/>
        <v>0</v>
      </c>
      <c r="I320" s="597" t="s">
        <v>38</v>
      </c>
      <c r="J320" s="598">
        <v>0.78</v>
      </c>
      <c r="K320" s="488"/>
      <c r="L320" s="875" t="s">
        <v>550</v>
      </c>
      <c r="M320" s="658"/>
      <c r="N320" s="658"/>
    </row>
    <row r="321" spans="1:14" ht="16.5" thickBot="1" x14ac:dyDescent="0.3">
      <c r="A321" s="94">
        <f t="shared" si="72"/>
        <v>229</v>
      </c>
      <c r="B321" s="239" t="s">
        <v>35</v>
      </c>
      <c r="C321" s="108"/>
      <c r="D321" s="104" t="s">
        <v>521</v>
      </c>
      <c r="E321" s="151">
        <f t="shared" si="76"/>
        <v>0</v>
      </c>
      <c r="F321" s="151">
        <f t="shared" si="64"/>
        <v>0</v>
      </c>
      <c r="G321" s="151">
        <f t="shared" si="73"/>
        <v>0</v>
      </c>
      <c r="H321" s="98">
        <f>J321*K321</f>
        <v>0</v>
      </c>
      <c r="I321" s="227" t="s">
        <v>38</v>
      </c>
      <c r="J321" s="105">
        <v>0.62</v>
      </c>
      <c r="K321" s="161"/>
      <c r="L321" s="874" t="s">
        <v>397</v>
      </c>
      <c r="M321" s="658"/>
      <c r="N321" s="658"/>
    </row>
    <row r="322" spans="1:14" ht="16.5" thickBot="1" x14ac:dyDescent="0.3">
      <c r="A322" s="248"/>
      <c r="B322" s="249"/>
      <c r="C322" s="195"/>
      <c r="D322" s="196" t="s">
        <v>235</v>
      </c>
      <c r="E322" s="215"/>
      <c r="F322" s="215"/>
      <c r="G322" s="215"/>
      <c r="H322" s="215"/>
      <c r="I322" s="215"/>
      <c r="J322" s="250"/>
      <c r="K322" s="712"/>
      <c r="L322" s="734"/>
      <c r="M322" s="658"/>
      <c r="N322" s="658"/>
    </row>
    <row r="323" spans="1:14" ht="15.75" x14ac:dyDescent="0.25">
      <c r="A323" s="483">
        <f>A321+1</f>
        <v>230</v>
      </c>
      <c r="B323" s="585" t="s">
        <v>35</v>
      </c>
      <c r="C323" s="466" t="s">
        <v>58</v>
      </c>
      <c r="D323" s="580" t="s">
        <v>439</v>
      </c>
      <c r="E323" s="467">
        <f>ROUND(J323*0.9,6)*K323</f>
        <v>0</v>
      </c>
      <c r="F323" s="467">
        <f t="shared" si="64"/>
        <v>0</v>
      </c>
      <c r="G323" s="495">
        <f t="shared" ref="G323:G339" si="77">ROUND(J323*0.95,6)*K323</f>
        <v>0</v>
      </c>
      <c r="H323" s="467">
        <f>J323*K323</f>
        <v>0</v>
      </c>
      <c r="I323" s="541" t="s">
        <v>38</v>
      </c>
      <c r="J323" s="469">
        <v>0.68</v>
      </c>
      <c r="K323" s="586"/>
      <c r="L323" s="634"/>
      <c r="M323" s="658"/>
      <c r="N323" s="658"/>
    </row>
    <row r="324" spans="1:14" ht="15.75" x14ac:dyDescent="0.25">
      <c r="A324" s="163">
        <f t="shared" ref="A324:A339" si="78">A323+1</f>
        <v>231</v>
      </c>
      <c r="B324" s="300" t="s">
        <v>35</v>
      </c>
      <c r="C324" s="119" t="s">
        <v>51</v>
      </c>
      <c r="D324" s="164" t="s">
        <v>236</v>
      </c>
      <c r="E324" s="76">
        <f>ROUND(J324*0.9,6)*K324</f>
        <v>0</v>
      </c>
      <c r="F324" s="76">
        <f t="shared" si="64"/>
        <v>0</v>
      </c>
      <c r="G324" s="76">
        <f t="shared" si="77"/>
        <v>0</v>
      </c>
      <c r="H324" s="76">
        <f>J324*K324</f>
        <v>0</v>
      </c>
      <c r="I324" s="165" t="s">
        <v>38</v>
      </c>
      <c r="J324" s="206">
        <v>1.1000000000000001</v>
      </c>
      <c r="K324" s="305"/>
      <c r="L324" s="270"/>
      <c r="M324" s="658"/>
      <c r="N324" s="658"/>
    </row>
    <row r="325" spans="1:14" ht="15.75" x14ac:dyDescent="0.25">
      <c r="A325" s="483">
        <f t="shared" si="78"/>
        <v>232</v>
      </c>
      <c r="B325" s="585" t="s">
        <v>35</v>
      </c>
      <c r="C325" s="466"/>
      <c r="D325" s="580" t="s">
        <v>441</v>
      </c>
      <c r="E325" s="467">
        <f t="shared" ref="E325:E339" si="79">ROUND(J325*0.9,6)*K325</f>
        <v>0</v>
      </c>
      <c r="F325" s="467">
        <f t="shared" si="64"/>
        <v>0</v>
      </c>
      <c r="G325" s="467">
        <f t="shared" si="77"/>
        <v>0</v>
      </c>
      <c r="H325" s="467">
        <f>J325*K325</f>
        <v>0</v>
      </c>
      <c r="I325" s="541" t="s">
        <v>38</v>
      </c>
      <c r="J325" s="469">
        <v>0.76</v>
      </c>
      <c r="K325" s="470"/>
      <c r="L325" s="634"/>
      <c r="M325" s="658"/>
      <c r="N325" s="658"/>
    </row>
    <row r="326" spans="1:14" ht="15.75" x14ac:dyDescent="0.25">
      <c r="A326" s="163">
        <f t="shared" si="78"/>
        <v>233</v>
      </c>
      <c r="B326" s="300" t="s">
        <v>35</v>
      </c>
      <c r="C326" s="81"/>
      <c r="D326" s="164" t="s">
        <v>237</v>
      </c>
      <c r="E326" s="76">
        <f t="shared" si="79"/>
        <v>0</v>
      </c>
      <c r="F326" s="76">
        <f t="shared" si="64"/>
        <v>0</v>
      </c>
      <c r="G326" s="76">
        <f t="shared" si="77"/>
        <v>0</v>
      </c>
      <c r="H326" s="76">
        <f t="shared" ref="H326:H329" si="80">J326*K326</f>
        <v>0</v>
      </c>
      <c r="I326" s="165" t="s">
        <v>38</v>
      </c>
      <c r="J326" s="83">
        <v>0.8</v>
      </c>
      <c r="K326" s="84"/>
      <c r="L326" s="709" t="s">
        <v>583</v>
      </c>
      <c r="M326" s="658"/>
      <c r="N326" s="658"/>
    </row>
    <row r="327" spans="1:14" ht="15.75" x14ac:dyDescent="0.25">
      <c r="A327" s="163">
        <f t="shared" si="78"/>
        <v>234</v>
      </c>
      <c r="B327" s="300" t="s">
        <v>35</v>
      </c>
      <c r="C327" s="81" t="s">
        <v>58</v>
      </c>
      <c r="D327" s="164" t="s">
        <v>585</v>
      </c>
      <c r="E327" s="76">
        <f t="shared" si="79"/>
        <v>0</v>
      </c>
      <c r="F327" s="76">
        <f t="shared" si="64"/>
        <v>0</v>
      </c>
      <c r="G327" s="76">
        <f t="shared" si="77"/>
        <v>0</v>
      </c>
      <c r="H327" s="76">
        <f t="shared" si="80"/>
        <v>0</v>
      </c>
      <c r="I327" s="165" t="s">
        <v>38</v>
      </c>
      <c r="J327" s="83">
        <v>0.85</v>
      </c>
      <c r="K327" s="84"/>
      <c r="L327" s="709"/>
      <c r="M327" s="658"/>
      <c r="N327" s="658"/>
    </row>
    <row r="328" spans="1:14" ht="15.75" x14ac:dyDescent="0.25">
      <c r="A328" s="163">
        <f t="shared" si="78"/>
        <v>235</v>
      </c>
      <c r="B328" s="300" t="s">
        <v>35</v>
      </c>
      <c r="C328" s="81" t="s">
        <v>58</v>
      </c>
      <c r="D328" s="256" t="s">
        <v>440</v>
      </c>
      <c r="E328" s="76">
        <f t="shared" si="79"/>
        <v>0</v>
      </c>
      <c r="F328" s="76">
        <f t="shared" si="64"/>
        <v>0</v>
      </c>
      <c r="G328" s="76">
        <f t="shared" si="77"/>
        <v>0</v>
      </c>
      <c r="H328" s="76">
        <f t="shared" si="80"/>
        <v>0</v>
      </c>
      <c r="I328" s="165" t="s">
        <v>38</v>
      </c>
      <c r="J328" s="83">
        <v>0.94</v>
      </c>
      <c r="K328" s="84"/>
      <c r="L328" s="166"/>
      <c r="M328" s="658"/>
      <c r="N328" s="658"/>
    </row>
    <row r="329" spans="1:14" ht="15.75" hidden="1" x14ac:dyDescent="0.25">
      <c r="A329" s="163">
        <f t="shared" si="78"/>
        <v>236</v>
      </c>
      <c r="B329" s="120" t="s">
        <v>39</v>
      </c>
      <c r="C329" s="81"/>
      <c r="D329" s="256" t="s">
        <v>376</v>
      </c>
      <c r="E329" s="76">
        <f t="shared" si="79"/>
        <v>0</v>
      </c>
      <c r="F329" s="76">
        <f t="shared" si="64"/>
        <v>0</v>
      </c>
      <c r="G329" s="76">
        <f t="shared" si="77"/>
        <v>0</v>
      </c>
      <c r="H329" s="76">
        <f t="shared" si="80"/>
        <v>0</v>
      </c>
      <c r="I329" s="165" t="s">
        <v>38</v>
      </c>
      <c r="J329" s="83">
        <v>0.82</v>
      </c>
      <c r="K329" s="84"/>
      <c r="L329" s="635" t="s">
        <v>526</v>
      </c>
      <c r="M329" s="658"/>
      <c r="N329" s="658"/>
    </row>
    <row r="330" spans="1:14" ht="15.75" x14ac:dyDescent="0.25">
      <c r="A330" s="483">
        <v>236</v>
      </c>
      <c r="B330" s="472" t="s">
        <v>35</v>
      </c>
      <c r="C330" s="466" t="s">
        <v>58</v>
      </c>
      <c r="D330" s="540" t="s">
        <v>238</v>
      </c>
      <c r="E330" s="467">
        <f t="shared" si="79"/>
        <v>0</v>
      </c>
      <c r="F330" s="467">
        <f t="shared" si="64"/>
        <v>0</v>
      </c>
      <c r="G330" s="467">
        <f t="shared" si="77"/>
        <v>0</v>
      </c>
      <c r="H330" s="467">
        <f t="shared" si="71"/>
        <v>0</v>
      </c>
      <c r="I330" s="541" t="s">
        <v>38</v>
      </c>
      <c r="J330" s="469">
        <v>0.91</v>
      </c>
      <c r="K330" s="470"/>
      <c r="L330" s="634"/>
      <c r="M330" s="658"/>
      <c r="N330" s="658"/>
    </row>
    <row r="331" spans="1:14" ht="15.75" x14ac:dyDescent="0.25">
      <c r="A331" s="483">
        <f t="shared" si="78"/>
        <v>237</v>
      </c>
      <c r="B331" s="472" t="s">
        <v>35</v>
      </c>
      <c r="C331" s="561" t="s">
        <v>239</v>
      </c>
      <c r="D331" s="579" t="s">
        <v>240</v>
      </c>
      <c r="E331" s="467">
        <f t="shared" si="79"/>
        <v>0</v>
      </c>
      <c r="F331" s="467">
        <f t="shared" si="64"/>
        <v>0</v>
      </c>
      <c r="G331" s="467">
        <f t="shared" si="77"/>
        <v>0</v>
      </c>
      <c r="H331" s="467">
        <f t="shared" si="71"/>
        <v>0</v>
      </c>
      <c r="I331" s="468" t="s">
        <v>38</v>
      </c>
      <c r="J331" s="469">
        <v>0.6</v>
      </c>
      <c r="K331" s="470"/>
      <c r="L331" s="659" t="s">
        <v>554</v>
      </c>
      <c r="M331" s="658"/>
      <c r="N331" s="658"/>
    </row>
    <row r="332" spans="1:14" ht="15.75" hidden="1" x14ac:dyDescent="0.25">
      <c r="A332" s="163" t="e">
        <f>#REF!+1</f>
        <v>#REF!</v>
      </c>
      <c r="B332" s="120" t="s">
        <v>39</v>
      </c>
      <c r="C332" s="307"/>
      <c r="D332" s="308" t="s">
        <v>241</v>
      </c>
      <c r="E332" s="76">
        <f t="shared" si="79"/>
        <v>0</v>
      </c>
      <c r="F332" s="76">
        <f t="shared" si="64"/>
        <v>0</v>
      </c>
      <c r="G332" s="76">
        <f t="shared" si="77"/>
        <v>0</v>
      </c>
      <c r="H332" s="76">
        <f t="shared" si="71"/>
        <v>0</v>
      </c>
      <c r="I332" s="77" t="s">
        <v>38</v>
      </c>
      <c r="J332" s="83">
        <v>0.92</v>
      </c>
      <c r="K332" s="84"/>
      <c r="L332" s="709" t="s">
        <v>583</v>
      </c>
      <c r="M332" s="658"/>
      <c r="N332" s="658"/>
    </row>
    <row r="333" spans="1:14" ht="30.75" customHeight="1" thickBot="1" x14ac:dyDescent="0.3">
      <c r="A333" s="499">
        <f>A331+1</f>
        <v>238</v>
      </c>
      <c r="B333" s="581" t="s">
        <v>35</v>
      </c>
      <c r="C333" s="582" t="s">
        <v>58</v>
      </c>
      <c r="D333" s="583" t="s">
        <v>242</v>
      </c>
      <c r="E333" s="506">
        <f t="shared" si="79"/>
        <v>0</v>
      </c>
      <c r="F333" s="506">
        <f t="shared" ref="F333:F387" si="81">ROUND(J333*0.93,6)*K333</f>
        <v>0</v>
      </c>
      <c r="G333" s="506">
        <f t="shared" si="77"/>
        <v>0</v>
      </c>
      <c r="H333" s="506">
        <f t="shared" si="71"/>
        <v>0</v>
      </c>
      <c r="I333" s="566" t="s">
        <v>38</v>
      </c>
      <c r="J333" s="584">
        <v>1.1000000000000001</v>
      </c>
      <c r="K333" s="509"/>
      <c r="L333" s="632"/>
      <c r="M333" s="658"/>
      <c r="N333" s="658"/>
    </row>
    <row r="334" spans="1:14" ht="15.75" x14ac:dyDescent="0.25">
      <c r="A334" s="94">
        <f t="shared" si="78"/>
        <v>239</v>
      </c>
      <c r="B334" s="239" t="s">
        <v>35</v>
      </c>
      <c r="C334" s="108"/>
      <c r="D334" s="172" t="s">
        <v>243</v>
      </c>
      <c r="E334" s="98">
        <f>ROUND(J334*0.9,6)*K334</f>
        <v>0</v>
      </c>
      <c r="F334" s="98">
        <f t="shared" si="81"/>
        <v>0</v>
      </c>
      <c r="G334" s="98">
        <f t="shared" si="77"/>
        <v>0</v>
      </c>
      <c r="H334" s="98">
        <f t="shared" si="71"/>
        <v>0</v>
      </c>
      <c r="I334" s="173" t="s">
        <v>38</v>
      </c>
      <c r="J334" s="105">
        <v>0.68</v>
      </c>
      <c r="K334" s="106"/>
      <c r="L334" s="730"/>
      <c r="M334" s="658"/>
      <c r="N334" s="658"/>
    </row>
    <row r="335" spans="1:14" ht="15.75" x14ac:dyDescent="0.25">
      <c r="A335" s="94">
        <f t="shared" si="78"/>
        <v>240</v>
      </c>
      <c r="B335" s="239" t="s">
        <v>35</v>
      </c>
      <c r="C335" s="108"/>
      <c r="D335" s="172" t="s">
        <v>244</v>
      </c>
      <c r="E335" s="151">
        <f t="shared" si="79"/>
        <v>0</v>
      </c>
      <c r="F335" s="151">
        <f t="shared" si="81"/>
        <v>0</v>
      </c>
      <c r="G335" s="151">
        <f t="shared" si="77"/>
        <v>0</v>
      </c>
      <c r="H335" s="98">
        <f t="shared" si="71"/>
        <v>0</v>
      </c>
      <c r="I335" s="173" t="s">
        <v>38</v>
      </c>
      <c r="J335" s="105">
        <v>0.5</v>
      </c>
      <c r="K335" s="101"/>
      <c r="L335" s="309"/>
      <c r="M335" s="658"/>
      <c r="N335" s="658"/>
    </row>
    <row r="336" spans="1:14" ht="15.75" x14ac:dyDescent="0.25">
      <c r="A336" s="483">
        <f t="shared" si="78"/>
        <v>241</v>
      </c>
      <c r="B336" s="575" t="s">
        <v>35</v>
      </c>
      <c r="C336" s="515" t="s">
        <v>83</v>
      </c>
      <c r="D336" s="532" t="s">
        <v>245</v>
      </c>
      <c r="E336" s="467">
        <f t="shared" si="79"/>
        <v>0</v>
      </c>
      <c r="F336" s="467">
        <f t="shared" si="81"/>
        <v>0</v>
      </c>
      <c r="G336" s="467">
        <f t="shared" si="77"/>
        <v>0</v>
      </c>
      <c r="H336" s="467">
        <f t="shared" si="71"/>
        <v>0</v>
      </c>
      <c r="I336" s="541" t="s">
        <v>38</v>
      </c>
      <c r="J336" s="469">
        <v>0.5</v>
      </c>
      <c r="K336" s="470"/>
      <c r="L336" s="746" t="s">
        <v>397</v>
      </c>
      <c r="M336" s="658"/>
      <c r="N336" s="658"/>
    </row>
    <row r="337" spans="1:14" ht="16.5" thickBot="1" x14ac:dyDescent="0.3">
      <c r="A337" s="483">
        <f t="shared" si="78"/>
        <v>242</v>
      </c>
      <c r="B337" s="564" t="s">
        <v>39</v>
      </c>
      <c r="C337" s="490" t="s">
        <v>83</v>
      </c>
      <c r="D337" s="576" t="s">
        <v>377</v>
      </c>
      <c r="E337" s="506">
        <f t="shared" si="79"/>
        <v>0</v>
      </c>
      <c r="F337" s="506">
        <f t="shared" si="81"/>
        <v>0</v>
      </c>
      <c r="G337" s="491">
        <f t="shared" si="77"/>
        <v>0</v>
      </c>
      <c r="H337" s="491">
        <f t="shared" si="71"/>
        <v>0</v>
      </c>
      <c r="I337" s="577" t="s">
        <v>38</v>
      </c>
      <c r="J337" s="578">
        <v>0.82</v>
      </c>
      <c r="K337" s="492"/>
      <c r="L337" s="661" t="s">
        <v>397</v>
      </c>
      <c r="M337" s="658"/>
      <c r="N337" s="658"/>
    </row>
    <row r="338" spans="1:14" ht="15.75" x14ac:dyDescent="0.25">
      <c r="A338" s="163">
        <f t="shared" si="78"/>
        <v>243</v>
      </c>
      <c r="B338" s="86" t="s">
        <v>35</v>
      </c>
      <c r="C338" s="119" t="s">
        <v>83</v>
      </c>
      <c r="D338" s="117" t="s">
        <v>246</v>
      </c>
      <c r="E338" s="75">
        <f t="shared" si="79"/>
        <v>0</v>
      </c>
      <c r="F338" s="75">
        <f t="shared" si="81"/>
        <v>0</v>
      </c>
      <c r="G338" s="75">
        <f t="shared" si="77"/>
        <v>0</v>
      </c>
      <c r="H338" s="76">
        <f t="shared" si="71"/>
        <v>0</v>
      </c>
      <c r="I338" s="85" t="s">
        <v>38</v>
      </c>
      <c r="J338" s="83">
        <v>0.67</v>
      </c>
      <c r="K338" s="84"/>
      <c r="L338" s="709"/>
      <c r="M338" s="658"/>
      <c r="N338" s="658"/>
    </row>
    <row r="339" spans="1:14" ht="16.5" thickBot="1" x14ac:dyDescent="0.3">
      <c r="A339" s="163">
        <f t="shared" si="78"/>
        <v>244</v>
      </c>
      <c r="B339" s="86" t="s">
        <v>35</v>
      </c>
      <c r="C339" s="119" t="s">
        <v>83</v>
      </c>
      <c r="D339" s="117" t="s">
        <v>247</v>
      </c>
      <c r="E339" s="76">
        <f t="shared" si="79"/>
        <v>0</v>
      </c>
      <c r="F339" s="76">
        <f t="shared" si="81"/>
        <v>0</v>
      </c>
      <c r="G339" s="76">
        <f t="shared" si="77"/>
        <v>0</v>
      </c>
      <c r="H339" s="75">
        <f t="shared" si="71"/>
        <v>0</v>
      </c>
      <c r="I339" s="85" t="s">
        <v>38</v>
      </c>
      <c r="J339" s="78">
        <v>0.67</v>
      </c>
      <c r="K339" s="79"/>
      <c r="L339" s="709"/>
      <c r="M339" s="658"/>
      <c r="N339" s="658"/>
    </row>
    <row r="340" spans="1:14" ht="16.5" thickBot="1" x14ac:dyDescent="0.3">
      <c r="A340" s="248"/>
      <c r="B340" s="249"/>
      <c r="C340" s="195"/>
      <c r="D340" s="196" t="s">
        <v>248</v>
      </c>
      <c r="E340" s="215"/>
      <c r="F340" s="215"/>
      <c r="G340" s="215"/>
      <c r="H340" s="215"/>
      <c r="I340" s="215"/>
      <c r="J340" s="250"/>
      <c r="K340" s="182"/>
      <c r="L340" s="199"/>
      <c r="M340" s="658"/>
      <c r="N340" s="658"/>
    </row>
    <row r="341" spans="1:14" ht="15.75" x14ac:dyDescent="0.25">
      <c r="A341" s="94">
        <f>A339+1</f>
        <v>245</v>
      </c>
      <c r="B341" s="311" t="s">
        <v>35</v>
      </c>
      <c r="C341" s="312"/>
      <c r="D341" s="245" t="s">
        <v>249</v>
      </c>
      <c r="E341" s="151">
        <f>ROUND(J341*0.9,6)*K341</f>
        <v>0</v>
      </c>
      <c r="F341" s="151">
        <f t="shared" si="81"/>
        <v>0</v>
      </c>
      <c r="G341" s="151">
        <f t="shared" ref="G341:G392" si="82">ROUND(J341*0.95,6)*K341</f>
        <v>0</v>
      </c>
      <c r="H341" s="98">
        <f t="shared" ref="H341:H343" si="83">J341*K341</f>
        <v>0</v>
      </c>
      <c r="I341" s="99" t="s">
        <v>38</v>
      </c>
      <c r="J341" s="105">
        <v>0.67</v>
      </c>
      <c r="K341" s="106"/>
      <c r="L341" s="647" t="s">
        <v>554</v>
      </c>
      <c r="M341" s="658"/>
      <c r="N341" s="658"/>
    </row>
    <row r="342" spans="1:14" ht="17.25" hidden="1" customHeight="1" x14ac:dyDescent="0.25">
      <c r="A342" s="163">
        <f t="shared" ref="A342:A367" si="84">A341+1</f>
        <v>246</v>
      </c>
      <c r="B342" s="311" t="s">
        <v>35</v>
      </c>
      <c r="C342" s="312" t="s">
        <v>51</v>
      </c>
      <c r="D342" s="245" t="s">
        <v>250</v>
      </c>
      <c r="E342" s="151">
        <f t="shared" ref="E342:E367" si="85">ROUND(J342*0.9,6)*K342</f>
        <v>0</v>
      </c>
      <c r="F342" s="151">
        <f t="shared" si="81"/>
        <v>0</v>
      </c>
      <c r="G342" s="151">
        <f t="shared" si="82"/>
        <v>0</v>
      </c>
      <c r="H342" s="98">
        <f t="shared" si="83"/>
        <v>0</v>
      </c>
      <c r="I342" s="99" t="s">
        <v>38</v>
      </c>
      <c r="J342" s="105">
        <v>0.67</v>
      </c>
      <c r="K342" s="106"/>
      <c r="L342" s="647" t="s">
        <v>397</v>
      </c>
      <c r="M342" s="658"/>
      <c r="N342" s="658"/>
    </row>
    <row r="343" spans="1:14" ht="15.75" x14ac:dyDescent="0.25">
      <c r="A343" s="163">
        <v>246</v>
      </c>
      <c r="B343" s="313" t="s">
        <v>35</v>
      </c>
      <c r="C343" s="203" t="s">
        <v>71</v>
      </c>
      <c r="D343" s="314" t="s">
        <v>251</v>
      </c>
      <c r="E343" s="76">
        <f t="shared" si="85"/>
        <v>0</v>
      </c>
      <c r="F343" s="76">
        <f t="shared" si="81"/>
        <v>0</v>
      </c>
      <c r="G343" s="76">
        <f t="shared" si="82"/>
        <v>0</v>
      </c>
      <c r="H343" s="75">
        <f t="shared" si="83"/>
        <v>0</v>
      </c>
      <c r="I343" s="85" t="s">
        <v>38</v>
      </c>
      <c r="J343" s="78">
        <v>0.62</v>
      </c>
      <c r="K343" s="79"/>
      <c r="L343" s="709"/>
      <c r="M343" s="658"/>
      <c r="N343" s="658"/>
    </row>
    <row r="344" spans="1:14" ht="15.75" x14ac:dyDescent="0.25">
      <c r="A344" s="163">
        <f t="shared" si="84"/>
        <v>247</v>
      </c>
      <c r="B344" s="313" t="s">
        <v>35</v>
      </c>
      <c r="C344" s="203" t="s">
        <v>155</v>
      </c>
      <c r="D344" s="314" t="s">
        <v>252</v>
      </c>
      <c r="E344" s="76">
        <f t="shared" si="85"/>
        <v>0</v>
      </c>
      <c r="F344" s="76">
        <f t="shared" si="81"/>
        <v>0</v>
      </c>
      <c r="G344" s="76">
        <f t="shared" si="82"/>
        <v>0</v>
      </c>
      <c r="H344" s="75">
        <f>J344*K344</f>
        <v>0</v>
      </c>
      <c r="I344" s="85" t="s">
        <v>38</v>
      </c>
      <c r="J344" s="78">
        <v>0.86</v>
      </c>
      <c r="K344" s="79"/>
      <c r="L344" s="118"/>
      <c r="M344" s="658"/>
      <c r="N344" s="658"/>
    </row>
    <row r="345" spans="1:14" ht="15.75" x14ac:dyDescent="0.25">
      <c r="A345" s="483">
        <f t="shared" si="84"/>
        <v>248</v>
      </c>
      <c r="B345" s="568" t="s">
        <v>35</v>
      </c>
      <c r="C345" s="485"/>
      <c r="D345" s="569" t="s">
        <v>253</v>
      </c>
      <c r="E345" s="467">
        <f t="shared" si="85"/>
        <v>0</v>
      </c>
      <c r="F345" s="467">
        <f t="shared" si="81"/>
        <v>0</v>
      </c>
      <c r="G345" s="467">
        <f t="shared" si="82"/>
        <v>0</v>
      </c>
      <c r="H345" s="473">
        <f>J345*K345</f>
        <v>0</v>
      </c>
      <c r="I345" s="474" t="s">
        <v>38</v>
      </c>
      <c r="J345" s="535">
        <v>0.86</v>
      </c>
      <c r="K345" s="488"/>
      <c r="L345" s="634"/>
      <c r="M345" s="658"/>
      <c r="N345" s="658"/>
    </row>
    <row r="346" spans="1:14" ht="15.75" x14ac:dyDescent="0.25">
      <c r="A346" s="483">
        <f t="shared" si="84"/>
        <v>249</v>
      </c>
      <c r="B346" s="571" t="s">
        <v>35</v>
      </c>
      <c r="C346" s="515" t="s">
        <v>83</v>
      </c>
      <c r="D346" s="569" t="s">
        <v>254</v>
      </c>
      <c r="E346" s="467">
        <f t="shared" si="85"/>
        <v>0</v>
      </c>
      <c r="F346" s="467">
        <f t="shared" si="81"/>
        <v>0</v>
      </c>
      <c r="G346" s="467">
        <f t="shared" si="82"/>
        <v>0</v>
      </c>
      <c r="H346" s="473">
        <f>J346*K346</f>
        <v>0</v>
      </c>
      <c r="I346" s="474" t="s">
        <v>38</v>
      </c>
      <c r="J346" s="535">
        <v>0.67</v>
      </c>
      <c r="K346" s="488"/>
      <c r="L346" s="634" t="s">
        <v>397</v>
      </c>
      <c r="M346" s="658"/>
      <c r="N346" s="658"/>
    </row>
    <row r="347" spans="1:14" ht="15.75" x14ac:dyDescent="0.25">
      <c r="A347" s="163">
        <f t="shared" si="84"/>
        <v>250</v>
      </c>
      <c r="B347" s="316" t="s">
        <v>35</v>
      </c>
      <c r="C347" s="315"/>
      <c r="D347" s="314" t="s">
        <v>255</v>
      </c>
      <c r="E347" s="76">
        <f t="shared" si="85"/>
        <v>0</v>
      </c>
      <c r="F347" s="76">
        <f t="shared" si="81"/>
        <v>0</v>
      </c>
      <c r="G347" s="76">
        <f t="shared" si="82"/>
        <v>0</v>
      </c>
      <c r="H347" s="75">
        <f t="shared" si="71"/>
        <v>0</v>
      </c>
      <c r="I347" s="85" t="s">
        <v>38</v>
      </c>
      <c r="J347" s="78">
        <v>0.67</v>
      </c>
      <c r="K347" s="79"/>
      <c r="L347" s="651"/>
      <c r="M347" s="658"/>
      <c r="N347" s="658"/>
    </row>
    <row r="348" spans="1:14" ht="15.75" customHeight="1" x14ac:dyDescent="0.25">
      <c r="A348" s="483">
        <f t="shared" si="84"/>
        <v>251</v>
      </c>
      <c r="B348" s="572" t="s">
        <v>39</v>
      </c>
      <c r="C348" s="515" t="s">
        <v>83</v>
      </c>
      <c r="D348" s="532" t="s">
        <v>256</v>
      </c>
      <c r="E348" s="467">
        <f t="shared" si="85"/>
        <v>0</v>
      </c>
      <c r="F348" s="467">
        <f t="shared" si="81"/>
        <v>0</v>
      </c>
      <c r="G348" s="467">
        <f t="shared" si="82"/>
        <v>0</v>
      </c>
      <c r="H348" s="467">
        <f t="shared" si="71"/>
        <v>0</v>
      </c>
      <c r="I348" s="468" t="s">
        <v>38</v>
      </c>
      <c r="J348" s="469">
        <v>0.92</v>
      </c>
      <c r="K348" s="470"/>
      <c r="L348" s="634" t="s">
        <v>397</v>
      </c>
      <c r="M348" s="658"/>
      <c r="N348" s="658"/>
    </row>
    <row r="349" spans="1:14" ht="15.75" x14ac:dyDescent="0.25">
      <c r="A349" s="483">
        <f t="shared" si="84"/>
        <v>252</v>
      </c>
      <c r="B349" s="572" t="s">
        <v>39</v>
      </c>
      <c r="C349" s="515" t="s">
        <v>76</v>
      </c>
      <c r="D349" s="532" t="s">
        <v>257</v>
      </c>
      <c r="E349" s="467">
        <f t="shared" si="85"/>
        <v>0</v>
      </c>
      <c r="F349" s="467">
        <f t="shared" si="81"/>
        <v>0</v>
      </c>
      <c r="G349" s="467">
        <f t="shared" si="82"/>
        <v>0</v>
      </c>
      <c r="H349" s="467">
        <f t="shared" si="71"/>
        <v>0</v>
      </c>
      <c r="I349" s="468" t="s">
        <v>38</v>
      </c>
      <c r="J349" s="469">
        <v>1.1200000000000001</v>
      </c>
      <c r="K349" s="470"/>
      <c r="L349" s="662" t="s">
        <v>545</v>
      </c>
      <c r="M349" s="658"/>
      <c r="N349" s="658"/>
    </row>
    <row r="350" spans="1:14" ht="15.75" x14ac:dyDescent="0.25">
      <c r="A350" s="483">
        <f t="shared" si="84"/>
        <v>253</v>
      </c>
      <c r="B350" s="873" t="s">
        <v>39</v>
      </c>
      <c r="C350" s="515" t="s">
        <v>76</v>
      </c>
      <c r="D350" s="512" t="s">
        <v>258</v>
      </c>
      <c r="E350" s="467">
        <f t="shared" si="85"/>
        <v>0</v>
      </c>
      <c r="F350" s="467">
        <f t="shared" si="81"/>
        <v>0</v>
      </c>
      <c r="G350" s="467">
        <f t="shared" si="82"/>
        <v>0</v>
      </c>
      <c r="H350" s="467">
        <f t="shared" si="71"/>
        <v>0</v>
      </c>
      <c r="I350" s="468" t="s">
        <v>38</v>
      </c>
      <c r="J350" s="469">
        <v>0.88</v>
      </c>
      <c r="K350" s="470"/>
      <c r="L350" s="659" t="s">
        <v>554</v>
      </c>
      <c r="M350" s="658"/>
      <c r="N350" s="658"/>
    </row>
    <row r="351" spans="1:14" ht="15.75" x14ac:dyDescent="0.25">
      <c r="A351" s="483">
        <f t="shared" si="84"/>
        <v>254</v>
      </c>
      <c r="B351" s="544" t="s">
        <v>35</v>
      </c>
      <c r="C351" s="515" t="s">
        <v>36</v>
      </c>
      <c r="D351" s="512" t="s">
        <v>259</v>
      </c>
      <c r="E351" s="467">
        <f t="shared" si="85"/>
        <v>0</v>
      </c>
      <c r="F351" s="467">
        <f t="shared" si="81"/>
        <v>0</v>
      </c>
      <c r="G351" s="467">
        <f t="shared" si="82"/>
        <v>0</v>
      </c>
      <c r="H351" s="467">
        <f t="shared" si="71"/>
        <v>0</v>
      </c>
      <c r="I351" s="468" t="s">
        <v>38</v>
      </c>
      <c r="J351" s="469">
        <v>0.85</v>
      </c>
      <c r="K351" s="470"/>
      <c r="L351" s="471"/>
      <c r="M351" s="658"/>
      <c r="N351" s="658"/>
    </row>
    <row r="352" spans="1:14" ht="15.75" hidden="1" x14ac:dyDescent="0.25">
      <c r="A352" s="94">
        <f t="shared" si="84"/>
        <v>255</v>
      </c>
      <c r="B352" s="318" t="s">
        <v>35</v>
      </c>
      <c r="C352" s="319" t="s">
        <v>83</v>
      </c>
      <c r="D352" s="177" t="s">
        <v>260</v>
      </c>
      <c r="E352" s="151">
        <f t="shared" si="85"/>
        <v>0</v>
      </c>
      <c r="F352" s="151">
        <f t="shared" si="81"/>
        <v>0</v>
      </c>
      <c r="G352" s="151">
        <f t="shared" si="82"/>
        <v>0</v>
      </c>
      <c r="H352" s="151">
        <f t="shared" si="71"/>
        <v>0</v>
      </c>
      <c r="I352" s="227" t="s">
        <v>38</v>
      </c>
      <c r="J352" s="100">
        <v>0.67</v>
      </c>
      <c r="K352" s="101"/>
      <c r="L352" s="647" t="s">
        <v>397</v>
      </c>
      <c r="M352" s="658"/>
      <c r="N352" s="658"/>
    </row>
    <row r="353" spans="1:14" ht="15.75" x14ac:dyDescent="0.25">
      <c r="A353" s="94">
        <v>255</v>
      </c>
      <c r="B353" s="318" t="s">
        <v>35</v>
      </c>
      <c r="C353" s="319"/>
      <c r="D353" s="177" t="s">
        <v>261</v>
      </c>
      <c r="E353" s="151">
        <f t="shared" si="85"/>
        <v>0</v>
      </c>
      <c r="F353" s="151">
        <f t="shared" si="81"/>
        <v>0</v>
      </c>
      <c r="G353" s="151">
        <f t="shared" si="82"/>
        <v>0</v>
      </c>
      <c r="H353" s="151">
        <f t="shared" si="71"/>
        <v>0</v>
      </c>
      <c r="I353" s="227" t="s">
        <v>38</v>
      </c>
      <c r="J353" s="100">
        <v>0.6</v>
      </c>
      <c r="K353" s="101"/>
      <c r="L353" s="647" t="s">
        <v>397</v>
      </c>
      <c r="M353" s="658"/>
      <c r="N353" s="658"/>
    </row>
    <row r="354" spans="1:14" ht="15.75" hidden="1" x14ac:dyDescent="0.25">
      <c r="A354" s="94">
        <f t="shared" si="84"/>
        <v>256</v>
      </c>
      <c r="B354" s="318" t="s">
        <v>35</v>
      </c>
      <c r="C354" s="319" t="s">
        <v>83</v>
      </c>
      <c r="D354" s="177" t="s">
        <v>262</v>
      </c>
      <c r="E354" s="151">
        <f t="shared" si="85"/>
        <v>0</v>
      </c>
      <c r="F354" s="151">
        <f t="shared" si="81"/>
        <v>0</v>
      </c>
      <c r="G354" s="151">
        <f t="shared" si="82"/>
        <v>0</v>
      </c>
      <c r="H354" s="151">
        <f t="shared" si="71"/>
        <v>0</v>
      </c>
      <c r="I354" s="227" t="s">
        <v>38</v>
      </c>
      <c r="J354" s="100">
        <v>0.6</v>
      </c>
      <c r="K354" s="101"/>
      <c r="L354" s="153"/>
      <c r="M354" s="658"/>
      <c r="N354" s="658"/>
    </row>
    <row r="355" spans="1:14" ht="15.75" hidden="1" x14ac:dyDescent="0.25">
      <c r="A355" s="483">
        <f t="shared" si="84"/>
        <v>257</v>
      </c>
      <c r="B355" s="544" t="s">
        <v>35</v>
      </c>
      <c r="C355" s="515" t="s">
        <v>58</v>
      </c>
      <c r="D355" s="532" t="s">
        <v>263</v>
      </c>
      <c r="E355" s="467">
        <f t="shared" si="85"/>
        <v>0</v>
      </c>
      <c r="F355" s="467">
        <f t="shared" si="81"/>
        <v>0</v>
      </c>
      <c r="G355" s="467">
        <f t="shared" si="82"/>
        <v>0</v>
      </c>
      <c r="H355" s="467">
        <f t="shared" si="71"/>
        <v>0</v>
      </c>
      <c r="I355" s="541" t="s">
        <v>38</v>
      </c>
      <c r="J355" s="469">
        <v>0.67</v>
      </c>
      <c r="K355" s="470"/>
      <c r="L355" s="634"/>
      <c r="M355" s="658"/>
      <c r="N355" s="658"/>
    </row>
    <row r="356" spans="1:14" ht="15.75" x14ac:dyDescent="0.25">
      <c r="A356" s="483">
        <v>256</v>
      </c>
      <c r="B356" s="572" t="s">
        <v>39</v>
      </c>
      <c r="C356" s="515"/>
      <c r="D356" s="547" t="s">
        <v>264</v>
      </c>
      <c r="E356" s="467">
        <f t="shared" si="85"/>
        <v>0</v>
      </c>
      <c r="F356" s="467">
        <f t="shared" si="81"/>
        <v>0</v>
      </c>
      <c r="G356" s="467">
        <f t="shared" si="82"/>
        <v>0</v>
      </c>
      <c r="H356" s="467">
        <f t="shared" si="71"/>
        <v>0</v>
      </c>
      <c r="I356" s="468" t="s">
        <v>38</v>
      </c>
      <c r="J356" s="469">
        <v>0.62</v>
      </c>
      <c r="K356" s="470"/>
      <c r="L356" s="659" t="s">
        <v>554</v>
      </c>
      <c r="M356" s="658"/>
      <c r="N356" s="658"/>
    </row>
    <row r="357" spans="1:14" ht="15.75" x14ac:dyDescent="0.25">
      <c r="A357" s="483">
        <f t="shared" si="84"/>
        <v>257</v>
      </c>
      <c r="B357" s="544" t="s">
        <v>35</v>
      </c>
      <c r="C357" s="515"/>
      <c r="D357" s="547" t="s">
        <v>588</v>
      </c>
      <c r="E357" s="467">
        <f t="shared" ref="E357" si="86">ROUND(J357*0.9,6)*K357</f>
        <v>0</v>
      </c>
      <c r="F357" s="467">
        <f t="shared" ref="F357" si="87">ROUND(J357*0.93,6)*K357</f>
        <v>0</v>
      </c>
      <c r="G357" s="467">
        <f t="shared" ref="G357" si="88">ROUND(J357*0.95,6)*K357</f>
        <v>0</v>
      </c>
      <c r="H357" s="467">
        <f t="shared" ref="H357" si="89">J357*K357</f>
        <v>0</v>
      </c>
      <c r="I357" s="468" t="s">
        <v>38</v>
      </c>
      <c r="J357" s="469">
        <v>1.26</v>
      </c>
      <c r="K357" s="470"/>
      <c r="L357" s="634"/>
      <c r="M357" s="658"/>
      <c r="N357" s="658"/>
    </row>
    <row r="358" spans="1:14" ht="15.75" x14ac:dyDescent="0.25">
      <c r="A358" s="483">
        <f t="shared" si="84"/>
        <v>258</v>
      </c>
      <c r="B358" s="544" t="s">
        <v>35</v>
      </c>
      <c r="C358" s="573" t="s">
        <v>36</v>
      </c>
      <c r="D358" s="574" t="s">
        <v>265</v>
      </c>
      <c r="E358" s="467">
        <f t="shared" si="85"/>
        <v>0</v>
      </c>
      <c r="F358" s="467">
        <f t="shared" si="81"/>
        <v>0</v>
      </c>
      <c r="G358" s="467">
        <f t="shared" si="82"/>
        <v>0</v>
      </c>
      <c r="H358" s="467">
        <f t="shared" si="71"/>
        <v>0</v>
      </c>
      <c r="I358" s="550" t="s">
        <v>38</v>
      </c>
      <c r="J358" s="551">
        <v>0.84</v>
      </c>
      <c r="K358" s="470"/>
      <c r="L358" s="537"/>
      <c r="M358" s="658"/>
      <c r="N358" s="658"/>
    </row>
    <row r="359" spans="1:14" ht="15.75" hidden="1" x14ac:dyDescent="0.25">
      <c r="A359" s="163">
        <f t="shared" si="84"/>
        <v>259</v>
      </c>
      <c r="B359" s="317" t="s">
        <v>35</v>
      </c>
      <c r="C359" s="320"/>
      <c r="D359" s="321" t="s">
        <v>266</v>
      </c>
      <c r="E359" s="76">
        <f t="shared" si="85"/>
        <v>0</v>
      </c>
      <c r="F359" s="76">
        <f t="shared" si="81"/>
        <v>0</v>
      </c>
      <c r="G359" s="76">
        <f t="shared" si="82"/>
        <v>0</v>
      </c>
      <c r="H359" s="76">
        <f t="shared" si="71"/>
        <v>0</v>
      </c>
      <c r="I359" s="210" t="s">
        <v>38</v>
      </c>
      <c r="J359" s="213">
        <v>1.04</v>
      </c>
      <c r="K359" s="84"/>
      <c r="L359" s="677" t="s">
        <v>397</v>
      </c>
      <c r="M359" s="658"/>
      <c r="N359" s="658"/>
    </row>
    <row r="360" spans="1:14" ht="15.75" x14ac:dyDescent="0.25">
      <c r="A360" s="163">
        <v>259</v>
      </c>
      <c r="B360" s="317" t="s">
        <v>35</v>
      </c>
      <c r="C360" s="320" t="s">
        <v>36</v>
      </c>
      <c r="D360" s="321" t="s">
        <v>267</v>
      </c>
      <c r="E360" s="76">
        <f t="shared" si="85"/>
        <v>0</v>
      </c>
      <c r="F360" s="76">
        <f t="shared" si="81"/>
        <v>0</v>
      </c>
      <c r="G360" s="76">
        <f t="shared" si="82"/>
        <v>0</v>
      </c>
      <c r="H360" s="76">
        <f t="shared" si="71"/>
        <v>0</v>
      </c>
      <c r="I360" s="210" t="s">
        <v>38</v>
      </c>
      <c r="J360" s="213">
        <v>0.67</v>
      </c>
      <c r="K360" s="84"/>
      <c r="L360" s="651" t="s">
        <v>397</v>
      </c>
      <c r="M360" s="658"/>
      <c r="N360" s="658"/>
    </row>
    <row r="361" spans="1:14" ht="15.75" x14ac:dyDescent="0.25">
      <c r="A361" s="163">
        <f t="shared" si="84"/>
        <v>260</v>
      </c>
      <c r="B361" s="317" t="s">
        <v>35</v>
      </c>
      <c r="C361" s="320"/>
      <c r="D361" s="321" t="s">
        <v>268</v>
      </c>
      <c r="E361" s="76">
        <f t="shared" si="85"/>
        <v>0</v>
      </c>
      <c r="F361" s="76">
        <f t="shared" si="81"/>
        <v>0</v>
      </c>
      <c r="G361" s="76">
        <f t="shared" si="82"/>
        <v>0</v>
      </c>
      <c r="H361" s="76">
        <f t="shared" si="71"/>
        <v>0</v>
      </c>
      <c r="I361" s="210" t="s">
        <v>38</v>
      </c>
      <c r="J361" s="213">
        <v>0.67</v>
      </c>
      <c r="K361" s="84"/>
      <c r="L361" s="651" t="s">
        <v>397</v>
      </c>
      <c r="M361" s="658"/>
      <c r="N361" s="658"/>
    </row>
    <row r="362" spans="1:14" ht="15.75" x14ac:dyDescent="0.25">
      <c r="A362" s="94">
        <f t="shared" si="84"/>
        <v>261</v>
      </c>
      <c r="B362" s="322" t="s">
        <v>35</v>
      </c>
      <c r="C362" s="323"/>
      <c r="D362" s="324" t="s">
        <v>269</v>
      </c>
      <c r="E362" s="151">
        <f t="shared" si="85"/>
        <v>0</v>
      </c>
      <c r="F362" s="151">
        <f t="shared" si="81"/>
        <v>0</v>
      </c>
      <c r="G362" s="151">
        <f t="shared" si="82"/>
        <v>0</v>
      </c>
      <c r="H362" s="151">
        <f t="shared" si="71"/>
        <v>0</v>
      </c>
      <c r="I362" s="190" t="s">
        <v>38</v>
      </c>
      <c r="J362" s="191">
        <v>0.74</v>
      </c>
      <c r="K362" s="101"/>
      <c r="L362" s="633"/>
      <c r="M362" s="658"/>
      <c r="N362" s="658"/>
    </row>
    <row r="363" spans="1:14" ht="15.75" x14ac:dyDescent="0.25">
      <c r="A363" s="94">
        <f t="shared" si="84"/>
        <v>262</v>
      </c>
      <c r="B363" s="322" t="s">
        <v>35</v>
      </c>
      <c r="C363" s="323" t="s">
        <v>83</v>
      </c>
      <c r="D363" s="324" t="s">
        <v>270</v>
      </c>
      <c r="E363" s="151">
        <f t="shared" si="85"/>
        <v>0</v>
      </c>
      <c r="F363" s="151">
        <f t="shared" si="81"/>
        <v>0</v>
      </c>
      <c r="G363" s="151">
        <f t="shared" si="82"/>
        <v>0</v>
      </c>
      <c r="H363" s="151">
        <f t="shared" si="71"/>
        <v>0</v>
      </c>
      <c r="I363" s="190" t="s">
        <v>38</v>
      </c>
      <c r="J363" s="191">
        <v>0.75</v>
      </c>
      <c r="K363" s="101"/>
      <c r="L363" s="633" t="s">
        <v>526</v>
      </c>
      <c r="M363" s="658"/>
      <c r="N363" s="658"/>
    </row>
    <row r="364" spans="1:14" ht="15.75" x14ac:dyDescent="0.25">
      <c r="A364" s="94">
        <f t="shared" si="84"/>
        <v>263</v>
      </c>
      <c r="B364" s="322" t="s">
        <v>35</v>
      </c>
      <c r="C364" s="323" t="s">
        <v>83</v>
      </c>
      <c r="D364" s="324" t="s">
        <v>271</v>
      </c>
      <c r="E364" s="151">
        <f t="shared" si="85"/>
        <v>0</v>
      </c>
      <c r="F364" s="151">
        <f t="shared" si="81"/>
        <v>0</v>
      </c>
      <c r="G364" s="151">
        <f t="shared" si="82"/>
        <v>0</v>
      </c>
      <c r="H364" s="151">
        <f t="shared" si="71"/>
        <v>0</v>
      </c>
      <c r="I364" s="190" t="s">
        <v>38</v>
      </c>
      <c r="J364" s="191">
        <v>0.68</v>
      </c>
      <c r="K364" s="101"/>
      <c r="L364" s="633" t="s">
        <v>526</v>
      </c>
      <c r="M364" s="658"/>
      <c r="N364" s="658"/>
    </row>
    <row r="365" spans="1:14" ht="15.75" x14ac:dyDescent="0.25">
      <c r="A365" s="94">
        <f t="shared" si="84"/>
        <v>264</v>
      </c>
      <c r="B365" s="322" t="s">
        <v>35</v>
      </c>
      <c r="C365" s="323"/>
      <c r="D365" s="324" t="s">
        <v>442</v>
      </c>
      <c r="E365" s="151">
        <f t="shared" si="85"/>
        <v>0</v>
      </c>
      <c r="F365" s="151">
        <f t="shared" si="81"/>
        <v>0</v>
      </c>
      <c r="G365" s="151">
        <f t="shared" si="82"/>
        <v>0</v>
      </c>
      <c r="H365" s="151">
        <f t="shared" si="71"/>
        <v>0</v>
      </c>
      <c r="I365" s="190" t="s">
        <v>38</v>
      </c>
      <c r="J365" s="191">
        <v>0.67</v>
      </c>
      <c r="K365" s="101"/>
      <c r="L365" s="633"/>
      <c r="M365" s="658"/>
      <c r="N365" s="658"/>
    </row>
    <row r="366" spans="1:14" ht="18.75" customHeight="1" x14ac:dyDescent="0.25">
      <c r="A366" s="94">
        <f t="shared" si="84"/>
        <v>265</v>
      </c>
      <c r="B366" s="322" t="s">
        <v>35</v>
      </c>
      <c r="C366" s="323" t="s">
        <v>51</v>
      </c>
      <c r="D366" s="324" t="s">
        <v>272</v>
      </c>
      <c r="E366" s="151">
        <f t="shared" si="85"/>
        <v>0</v>
      </c>
      <c r="F366" s="151">
        <f t="shared" si="81"/>
        <v>0</v>
      </c>
      <c r="G366" s="151">
        <f t="shared" si="82"/>
        <v>0</v>
      </c>
      <c r="H366" s="151">
        <f t="shared" si="71"/>
        <v>0</v>
      </c>
      <c r="I366" s="190" t="s">
        <v>38</v>
      </c>
      <c r="J366" s="191">
        <v>0.68</v>
      </c>
      <c r="K366" s="101"/>
      <c r="L366" s="633" t="s">
        <v>397</v>
      </c>
      <c r="M366" s="658"/>
      <c r="N366" s="658"/>
    </row>
    <row r="367" spans="1:14" ht="17.25" customHeight="1" thickBot="1" x14ac:dyDescent="0.3">
      <c r="A367" s="94">
        <f t="shared" si="84"/>
        <v>266</v>
      </c>
      <c r="B367" s="322" t="s">
        <v>35</v>
      </c>
      <c r="C367" s="323" t="s">
        <v>83</v>
      </c>
      <c r="D367" s="324" t="s">
        <v>273</v>
      </c>
      <c r="E367" s="151">
        <f t="shared" si="85"/>
        <v>0</v>
      </c>
      <c r="F367" s="151">
        <f t="shared" si="81"/>
        <v>0</v>
      </c>
      <c r="G367" s="151">
        <f t="shared" si="82"/>
        <v>0</v>
      </c>
      <c r="H367" s="151">
        <f t="shared" si="71"/>
        <v>0</v>
      </c>
      <c r="I367" s="190" t="s">
        <v>38</v>
      </c>
      <c r="J367" s="191">
        <v>0.75</v>
      </c>
      <c r="K367" s="101"/>
      <c r="L367" s="633" t="s">
        <v>561</v>
      </c>
      <c r="M367" s="658"/>
      <c r="N367" s="658"/>
    </row>
    <row r="368" spans="1:14" ht="16.5" thickBot="1" x14ac:dyDescent="0.3">
      <c r="A368" s="248"/>
      <c r="B368" s="249"/>
      <c r="C368" s="325"/>
      <c r="D368" s="326" t="s">
        <v>274</v>
      </c>
      <c r="E368" s="215"/>
      <c r="F368" s="215"/>
      <c r="G368" s="215"/>
      <c r="H368" s="439"/>
      <c r="I368" s="215"/>
      <c r="J368" s="250"/>
      <c r="K368" s="182"/>
      <c r="L368" s="199"/>
      <c r="M368" s="658"/>
      <c r="N368" s="658"/>
    </row>
    <row r="369" spans="1:14" ht="15.75" x14ac:dyDescent="0.25">
      <c r="A369" s="483">
        <f>A367+1</f>
        <v>267</v>
      </c>
      <c r="B369" s="538" t="s">
        <v>35</v>
      </c>
      <c r="C369" s="539" t="s">
        <v>58</v>
      </c>
      <c r="D369" s="540" t="s">
        <v>275</v>
      </c>
      <c r="E369" s="467">
        <f>ROUND(J369*0.9,6)*K369</f>
        <v>0</v>
      </c>
      <c r="F369" s="467">
        <f t="shared" si="81"/>
        <v>0</v>
      </c>
      <c r="G369" s="495">
        <f t="shared" si="82"/>
        <v>0</v>
      </c>
      <c r="H369" s="467">
        <f t="shared" si="71"/>
        <v>0</v>
      </c>
      <c r="I369" s="541" t="s">
        <v>38</v>
      </c>
      <c r="J369" s="469">
        <v>1.02</v>
      </c>
      <c r="K369" s="470"/>
      <c r="L369" s="471"/>
      <c r="M369" s="658"/>
      <c r="N369" s="658"/>
    </row>
    <row r="370" spans="1:14" ht="15.75" hidden="1" x14ac:dyDescent="0.25">
      <c r="A370" s="163">
        <f t="shared" ref="A370:A382" si="90">A369+1</f>
        <v>268</v>
      </c>
      <c r="B370" s="202" t="s">
        <v>35</v>
      </c>
      <c r="C370" s="327"/>
      <c r="D370" s="328" t="s">
        <v>276</v>
      </c>
      <c r="E370" s="76">
        <f>ROUND(J370*0.9,6)*K370</f>
        <v>0</v>
      </c>
      <c r="F370" s="76">
        <f t="shared" si="81"/>
        <v>0</v>
      </c>
      <c r="G370" s="76">
        <f t="shared" si="82"/>
        <v>0</v>
      </c>
      <c r="H370" s="76">
        <f t="shared" si="71"/>
        <v>0</v>
      </c>
      <c r="I370" s="165" t="s">
        <v>38</v>
      </c>
      <c r="J370" s="83">
        <v>0.67</v>
      </c>
      <c r="K370" s="84"/>
      <c r="L370" s="643" t="s">
        <v>527</v>
      </c>
      <c r="M370" s="658"/>
      <c r="N370" s="658"/>
    </row>
    <row r="371" spans="1:14" ht="15.75" hidden="1" x14ac:dyDescent="0.25">
      <c r="A371" s="483">
        <f t="shared" si="90"/>
        <v>269</v>
      </c>
      <c r="B371" s="538" t="s">
        <v>35</v>
      </c>
      <c r="C371" s="539" t="s">
        <v>58</v>
      </c>
      <c r="D371" s="542" t="s">
        <v>277</v>
      </c>
      <c r="E371" s="467">
        <f t="shared" ref="E371:E382" si="91">ROUND(J371*0.9,6)*K371</f>
        <v>0</v>
      </c>
      <c r="F371" s="467">
        <f t="shared" si="81"/>
        <v>0</v>
      </c>
      <c r="G371" s="467">
        <f t="shared" si="82"/>
        <v>0</v>
      </c>
      <c r="H371" s="467">
        <f t="shared" si="71"/>
        <v>0</v>
      </c>
      <c r="I371" s="541" t="s">
        <v>38</v>
      </c>
      <c r="J371" s="469">
        <v>0.7</v>
      </c>
      <c r="K371" s="470"/>
      <c r="L371" s="634" t="s">
        <v>554</v>
      </c>
      <c r="M371" s="658"/>
      <c r="N371" s="658"/>
    </row>
    <row r="372" spans="1:14" ht="15.75" x14ac:dyDescent="0.25">
      <c r="A372" s="163">
        <v>268</v>
      </c>
      <c r="B372" s="202" t="s">
        <v>35</v>
      </c>
      <c r="C372" s="329" t="s">
        <v>58</v>
      </c>
      <c r="D372" s="328" t="s">
        <v>278</v>
      </c>
      <c r="E372" s="76">
        <f t="shared" si="91"/>
        <v>0</v>
      </c>
      <c r="F372" s="76">
        <f t="shared" si="81"/>
        <v>0</v>
      </c>
      <c r="G372" s="76">
        <f t="shared" si="82"/>
        <v>0</v>
      </c>
      <c r="H372" s="76">
        <f t="shared" si="71"/>
        <v>0</v>
      </c>
      <c r="I372" s="165" t="s">
        <v>38</v>
      </c>
      <c r="J372" s="83">
        <v>1.0900000000000001</v>
      </c>
      <c r="K372" s="84"/>
      <c r="L372" s="166" t="s">
        <v>43</v>
      </c>
      <c r="M372" s="658"/>
      <c r="N372" s="658"/>
    </row>
    <row r="373" spans="1:14" ht="15.75" x14ac:dyDescent="0.25">
      <c r="A373" s="483">
        <f t="shared" si="90"/>
        <v>269</v>
      </c>
      <c r="B373" s="538" t="s">
        <v>35</v>
      </c>
      <c r="C373" s="543" t="s">
        <v>58</v>
      </c>
      <c r="D373" s="536" t="s">
        <v>279</v>
      </c>
      <c r="E373" s="467">
        <f t="shared" si="91"/>
        <v>0</v>
      </c>
      <c r="F373" s="467">
        <f t="shared" si="81"/>
        <v>0</v>
      </c>
      <c r="G373" s="467">
        <f t="shared" si="82"/>
        <v>0</v>
      </c>
      <c r="H373" s="467">
        <f t="shared" si="71"/>
        <v>0</v>
      </c>
      <c r="I373" s="468" t="s">
        <v>38</v>
      </c>
      <c r="J373" s="469">
        <v>0.92</v>
      </c>
      <c r="K373" s="470"/>
      <c r="L373" s="634"/>
      <c r="M373" s="658"/>
      <c r="N373" s="658"/>
    </row>
    <row r="374" spans="1:14" ht="15.75" x14ac:dyDescent="0.25">
      <c r="A374" s="483">
        <f t="shared" si="90"/>
        <v>270</v>
      </c>
      <c r="B374" s="544" t="s">
        <v>35</v>
      </c>
      <c r="C374" s="533" t="s">
        <v>58</v>
      </c>
      <c r="D374" s="540" t="s">
        <v>280</v>
      </c>
      <c r="E374" s="467">
        <f t="shared" si="91"/>
        <v>0</v>
      </c>
      <c r="F374" s="467">
        <f t="shared" si="81"/>
        <v>0</v>
      </c>
      <c r="G374" s="467">
        <f t="shared" si="82"/>
        <v>0</v>
      </c>
      <c r="H374" s="467">
        <f t="shared" si="71"/>
        <v>0</v>
      </c>
      <c r="I374" s="468" t="s">
        <v>38</v>
      </c>
      <c r="J374" s="469">
        <v>1.1000000000000001</v>
      </c>
      <c r="K374" s="470"/>
      <c r="L374" s="545"/>
      <c r="M374" s="658"/>
      <c r="N374" s="658"/>
    </row>
    <row r="375" spans="1:14" ht="15.75" hidden="1" x14ac:dyDescent="0.25">
      <c r="A375" s="483">
        <f t="shared" si="90"/>
        <v>271</v>
      </c>
      <c r="B375" s="484" t="s">
        <v>39</v>
      </c>
      <c r="C375" s="543" t="s">
        <v>132</v>
      </c>
      <c r="D375" s="546" t="s">
        <v>281</v>
      </c>
      <c r="E375" s="467">
        <f t="shared" si="91"/>
        <v>0</v>
      </c>
      <c r="F375" s="467">
        <f t="shared" si="81"/>
        <v>0</v>
      </c>
      <c r="G375" s="467">
        <f t="shared" si="82"/>
        <v>0</v>
      </c>
      <c r="H375" s="467">
        <f t="shared" si="71"/>
        <v>0</v>
      </c>
      <c r="I375" s="468" t="s">
        <v>38</v>
      </c>
      <c r="J375" s="469">
        <v>0.64</v>
      </c>
      <c r="K375" s="470"/>
      <c r="L375" s="634" t="s">
        <v>554</v>
      </c>
      <c r="M375" s="658"/>
      <c r="N375" s="658"/>
    </row>
    <row r="376" spans="1:14" ht="15.75" x14ac:dyDescent="0.25">
      <c r="A376" s="163">
        <v>271</v>
      </c>
      <c r="B376" s="202" t="s">
        <v>35</v>
      </c>
      <c r="C376" s="329" t="s">
        <v>36</v>
      </c>
      <c r="D376" s="258" t="s">
        <v>443</v>
      </c>
      <c r="E376" s="76">
        <f t="shared" si="91"/>
        <v>0</v>
      </c>
      <c r="F376" s="76">
        <f t="shared" si="81"/>
        <v>0</v>
      </c>
      <c r="G376" s="76">
        <f t="shared" si="82"/>
        <v>0</v>
      </c>
      <c r="H376" s="76">
        <f t="shared" si="71"/>
        <v>0</v>
      </c>
      <c r="I376" s="77" t="s">
        <v>38</v>
      </c>
      <c r="J376" s="83">
        <v>0.86</v>
      </c>
      <c r="K376" s="84"/>
      <c r="L376" s="709"/>
      <c r="M376" s="658"/>
      <c r="N376" s="658"/>
    </row>
    <row r="377" spans="1:14" ht="15.75" x14ac:dyDescent="0.25">
      <c r="A377" s="163">
        <f t="shared" si="90"/>
        <v>272</v>
      </c>
      <c r="B377" s="202" t="s">
        <v>35</v>
      </c>
      <c r="C377" s="329" t="s">
        <v>132</v>
      </c>
      <c r="D377" s="258" t="s">
        <v>282</v>
      </c>
      <c r="E377" s="76">
        <f t="shared" si="91"/>
        <v>0</v>
      </c>
      <c r="F377" s="76">
        <f t="shared" si="81"/>
        <v>0</v>
      </c>
      <c r="G377" s="76">
        <f t="shared" si="82"/>
        <v>0</v>
      </c>
      <c r="H377" s="76">
        <f t="shared" si="71"/>
        <v>0</v>
      </c>
      <c r="I377" s="77" t="s">
        <v>38</v>
      </c>
      <c r="J377" s="83">
        <v>0.67</v>
      </c>
      <c r="K377" s="84"/>
      <c r="L377" s="668" t="s">
        <v>397</v>
      </c>
      <c r="M377" s="658"/>
      <c r="N377" s="658"/>
    </row>
    <row r="378" spans="1:14" ht="25.5" hidden="1" x14ac:dyDescent="0.25">
      <c r="A378" s="163">
        <f t="shared" si="90"/>
        <v>273</v>
      </c>
      <c r="B378" s="202" t="s">
        <v>35</v>
      </c>
      <c r="C378" s="329" t="s">
        <v>132</v>
      </c>
      <c r="D378" s="258" t="s">
        <v>283</v>
      </c>
      <c r="E378" s="76">
        <f t="shared" si="91"/>
        <v>0</v>
      </c>
      <c r="F378" s="76">
        <f t="shared" si="81"/>
        <v>0</v>
      </c>
      <c r="G378" s="76">
        <f t="shared" si="82"/>
        <v>0</v>
      </c>
      <c r="H378" s="76">
        <f t="shared" si="71"/>
        <v>0</v>
      </c>
      <c r="I378" s="77" t="s">
        <v>38</v>
      </c>
      <c r="J378" s="83">
        <v>0.67</v>
      </c>
      <c r="K378" s="84"/>
      <c r="L378" s="709" t="s">
        <v>530</v>
      </c>
      <c r="M378" s="658"/>
      <c r="N378" s="658"/>
    </row>
    <row r="379" spans="1:14" ht="15.75" x14ac:dyDescent="0.25">
      <c r="A379" s="483">
        <v>273</v>
      </c>
      <c r="B379" s="538" t="s">
        <v>35</v>
      </c>
      <c r="C379" s="543" t="s">
        <v>132</v>
      </c>
      <c r="D379" s="546" t="s">
        <v>284</v>
      </c>
      <c r="E379" s="467">
        <f t="shared" si="91"/>
        <v>0</v>
      </c>
      <c r="F379" s="467">
        <f t="shared" si="81"/>
        <v>0</v>
      </c>
      <c r="G379" s="467">
        <f t="shared" si="82"/>
        <v>0</v>
      </c>
      <c r="H379" s="467">
        <f t="shared" si="71"/>
        <v>0</v>
      </c>
      <c r="I379" s="468" t="s">
        <v>38</v>
      </c>
      <c r="J379" s="469">
        <v>1</v>
      </c>
      <c r="K379" s="470"/>
      <c r="L379" s="471"/>
      <c r="M379" s="658"/>
      <c r="N379" s="658"/>
    </row>
    <row r="380" spans="1:14" ht="15.75" x14ac:dyDescent="0.25">
      <c r="A380" s="483">
        <f t="shared" si="90"/>
        <v>274</v>
      </c>
      <c r="B380" s="538" t="s">
        <v>35</v>
      </c>
      <c r="C380" s="543" t="s">
        <v>132</v>
      </c>
      <c r="D380" s="512" t="s">
        <v>285</v>
      </c>
      <c r="E380" s="467">
        <f t="shared" si="91"/>
        <v>0</v>
      </c>
      <c r="F380" s="467">
        <f t="shared" si="81"/>
        <v>0</v>
      </c>
      <c r="G380" s="467">
        <f t="shared" si="82"/>
        <v>0</v>
      </c>
      <c r="H380" s="467">
        <f t="shared" si="71"/>
        <v>0</v>
      </c>
      <c r="I380" s="468" t="s">
        <v>38</v>
      </c>
      <c r="J380" s="469">
        <v>0.67</v>
      </c>
      <c r="K380" s="470"/>
      <c r="L380" s="659" t="s">
        <v>397</v>
      </c>
      <c r="M380" s="658" t="s">
        <v>582</v>
      </c>
      <c r="N380" s="658"/>
    </row>
    <row r="381" spans="1:14" ht="15.75" x14ac:dyDescent="0.25">
      <c r="A381" s="483">
        <f t="shared" si="90"/>
        <v>275</v>
      </c>
      <c r="B381" s="538" t="s">
        <v>35</v>
      </c>
      <c r="C381" s="515" t="s">
        <v>83</v>
      </c>
      <c r="D381" s="547" t="s">
        <v>532</v>
      </c>
      <c r="E381" s="467">
        <f t="shared" si="91"/>
        <v>0</v>
      </c>
      <c r="F381" s="467">
        <f t="shared" si="81"/>
        <v>0</v>
      </c>
      <c r="G381" s="467">
        <f t="shared" si="82"/>
        <v>0</v>
      </c>
      <c r="H381" s="467">
        <f t="shared" si="71"/>
        <v>0</v>
      </c>
      <c r="I381" s="468" t="s">
        <v>38</v>
      </c>
      <c r="J381" s="469">
        <v>1.05</v>
      </c>
      <c r="K381" s="470"/>
      <c r="L381" s="634"/>
      <c r="M381" s="658" t="s">
        <v>582</v>
      </c>
      <c r="N381" s="658"/>
    </row>
    <row r="382" spans="1:14" ht="16.5" thickBot="1" x14ac:dyDescent="0.3">
      <c r="A382" s="483">
        <f t="shared" si="90"/>
        <v>276</v>
      </c>
      <c r="B382" s="538" t="s">
        <v>35</v>
      </c>
      <c r="C382" s="466" t="s">
        <v>58</v>
      </c>
      <c r="D382" s="548" t="s">
        <v>286</v>
      </c>
      <c r="E382" s="467">
        <f t="shared" si="91"/>
        <v>0</v>
      </c>
      <c r="F382" s="467">
        <f t="shared" si="81"/>
        <v>0</v>
      </c>
      <c r="G382" s="467">
        <f t="shared" si="82"/>
        <v>0</v>
      </c>
      <c r="H382" s="549">
        <f t="shared" si="71"/>
        <v>0</v>
      </c>
      <c r="I382" s="550" t="s">
        <v>38</v>
      </c>
      <c r="J382" s="551">
        <v>1.0900000000000001</v>
      </c>
      <c r="K382" s="470"/>
      <c r="L382" s="634"/>
      <c r="M382" s="658" t="s">
        <v>582</v>
      </c>
      <c r="N382" s="658"/>
    </row>
    <row r="383" spans="1:14" ht="16.5" thickBot="1" x14ac:dyDescent="0.3">
      <c r="A383" s="330"/>
      <c r="B383" s="331"/>
      <c r="C383" s="332"/>
      <c r="D383" s="333" t="s">
        <v>287</v>
      </c>
      <c r="E383" s="334"/>
      <c r="F383" s="334"/>
      <c r="G383" s="334"/>
      <c r="H383" s="181"/>
      <c r="I383" s="334"/>
      <c r="J383" s="335"/>
      <c r="K383" s="182"/>
      <c r="L383" s="336"/>
      <c r="M383" s="658"/>
      <c r="N383" s="658"/>
    </row>
    <row r="384" spans="1:14" ht="16.5" thickBot="1" x14ac:dyDescent="0.3">
      <c r="A384" s="337"/>
      <c r="B384" s="338"/>
      <c r="C384" s="339"/>
      <c r="D384" s="340" t="s">
        <v>582</v>
      </c>
      <c r="E384" s="342"/>
      <c r="F384" s="342"/>
      <c r="G384" s="342"/>
      <c r="H384" s="341"/>
      <c r="I384" s="342"/>
      <c r="J384" s="343"/>
      <c r="K384" s="344"/>
      <c r="L384" s="345"/>
      <c r="M384" s="658"/>
      <c r="N384" s="658"/>
    </row>
    <row r="385" spans="1:14" ht="15.75" x14ac:dyDescent="0.25">
      <c r="A385" s="483">
        <f>A382+1</f>
        <v>277</v>
      </c>
      <c r="B385" s="525" t="s">
        <v>35</v>
      </c>
      <c r="C385" s="466"/>
      <c r="D385" s="552" t="s">
        <v>447</v>
      </c>
      <c r="E385" s="467">
        <f t="shared" ref="E385:E407" si="92">ROUND(J385*0.9,6)*K385</f>
        <v>0</v>
      </c>
      <c r="F385" s="467">
        <f t="shared" si="81"/>
        <v>0</v>
      </c>
      <c r="G385" s="467">
        <f t="shared" si="82"/>
        <v>0</v>
      </c>
      <c r="H385" s="467">
        <f t="shared" ref="H385:H392" si="93">J385*K385</f>
        <v>0</v>
      </c>
      <c r="I385" s="468" t="s">
        <v>38</v>
      </c>
      <c r="J385" s="469">
        <v>1.26</v>
      </c>
      <c r="K385" s="470"/>
      <c r="L385" s="634"/>
      <c r="M385" s="658"/>
      <c r="N385" s="658"/>
    </row>
    <row r="386" spans="1:14" ht="15.75" x14ac:dyDescent="0.25">
      <c r="A386" s="163">
        <f t="shared" ref="A386:A407" si="94">A385+1</f>
        <v>278</v>
      </c>
      <c r="B386" s="86" t="s">
        <v>35</v>
      </c>
      <c r="C386" s="119"/>
      <c r="D386" s="347" t="s">
        <v>510</v>
      </c>
      <c r="E386" s="76">
        <f t="shared" si="92"/>
        <v>0</v>
      </c>
      <c r="F386" s="76">
        <f t="shared" si="81"/>
        <v>0</v>
      </c>
      <c r="G386" s="76">
        <f t="shared" si="82"/>
        <v>0</v>
      </c>
      <c r="H386" s="76">
        <f t="shared" si="93"/>
        <v>0</v>
      </c>
      <c r="I386" s="77" t="s">
        <v>38</v>
      </c>
      <c r="J386" s="78">
        <v>1.1299999999999999</v>
      </c>
      <c r="K386" s="79"/>
      <c r="L386" s="230" t="s">
        <v>43</v>
      </c>
      <c r="M386" s="658"/>
      <c r="N386" s="658"/>
    </row>
    <row r="387" spans="1:14" ht="15.75" hidden="1" x14ac:dyDescent="0.25">
      <c r="A387" s="483">
        <f t="shared" si="94"/>
        <v>279</v>
      </c>
      <c r="B387" s="525" t="s">
        <v>35</v>
      </c>
      <c r="C387" s="533"/>
      <c r="D387" s="553" t="s">
        <v>455</v>
      </c>
      <c r="E387" s="467">
        <f t="shared" si="92"/>
        <v>0</v>
      </c>
      <c r="F387" s="467">
        <f t="shared" si="81"/>
        <v>0</v>
      </c>
      <c r="G387" s="467">
        <f t="shared" si="82"/>
        <v>0</v>
      </c>
      <c r="H387" s="467">
        <f t="shared" si="93"/>
        <v>0</v>
      </c>
      <c r="I387" s="468" t="s">
        <v>38</v>
      </c>
      <c r="J387" s="535">
        <v>0.67</v>
      </c>
      <c r="K387" s="488"/>
      <c r="L387" s="659" t="s">
        <v>554</v>
      </c>
      <c r="M387" s="658"/>
      <c r="N387" s="658"/>
    </row>
    <row r="388" spans="1:14" ht="15.75" x14ac:dyDescent="0.25">
      <c r="A388" s="163">
        <v>279</v>
      </c>
      <c r="B388" s="86" t="s">
        <v>35</v>
      </c>
      <c r="C388" s="119"/>
      <c r="D388" s="347" t="s">
        <v>453</v>
      </c>
      <c r="E388" s="76">
        <f t="shared" si="92"/>
        <v>0</v>
      </c>
      <c r="F388" s="76">
        <f t="shared" ref="F388:F434" si="95">ROUND(J388*0.93,6)*K388</f>
        <v>0</v>
      </c>
      <c r="G388" s="76">
        <f t="shared" si="82"/>
        <v>0</v>
      </c>
      <c r="H388" s="76">
        <f t="shared" si="93"/>
        <v>0</v>
      </c>
      <c r="I388" s="77" t="s">
        <v>38</v>
      </c>
      <c r="J388" s="78">
        <v>0.67</v>
      </c>
      <c r="K388" s="79"/>
      <c r="L388" s="655"/>
      <c r="M388" s="658"/>
      <c r="N388" s="658"/>
    </row>
    <row r="389" spans="1:14" ht="15.75" x14ac:dyDescent="0.25">
      <c r="A389" s="483">
        <f t="shared" si="94"/>
        <v>280</v>
      </c>
      <c r="B389" s="525" t="s">
        <v>35</v>
      </c>
      <c r="C389" s="533"/>
      <c r="D389" s="553" t="s">
        <v>454</v>
      </c>
      <c r="E389" s="467">
        <f t="shared" si="92"/>
        <v>0</v>
      </c>
      <c r="F389" s="467">
        <f t="shared" si="95"/>
        <v>0</v>
      </c>
      <c r="G389" s="467">
        <f t="shared" si="82"/>
        <v>0</v>
      </c>
      <c r="H389" s="467">
        <f t="shared" si="93"/>
        <v>0</v>
      </c>
      <c r="I389" s="468" t="s">
        <v>38</v>
      </c>
      <c r="J389" s="535">
        <v>0.59</v>
      </c>
      <c r="K389" s="488"/>
      <c r="L389" s="634"/>
      <c r="M389" s="658"/>
      <c r="N389" s="658"/>
    </row>
    <row r="390" spans="1:14" ht="15.75" x14ac:dyDescent="0.25">
      <c r="A390" s="163">
        <f t="shared" si="94"/>
        <v>281</v>
      </c>
      <c r="B390" s="86" t="s">
        <v>35</v>
      </c>
      <c r="C390" s="119"/>
      <c r="D390" s="347" t="s">
        <v>456</v>
      </c>
      <c r="E390" s="76">
        <f t="shared" si="92"/>
        <v>0</v>
      </c>
      <c r="F390" s="76">
        <f t="shared" si="95"/>
        <v>0</v>
      </c>
      <c r="G390" s="76">
        <f t="shared" si="82"/>
        <v>0</v>
      </c>
      <c r="H390" s="76">
        <f t="shared" si="93"/>
        <v>0</v>
      </c>
      <c r="I390" s="77" t="s">
        <v>38</v>
      </c>
      <c r="J390" s="78">
        <v>0.67</v>
      </c>
      <c r="K390" s="79"/>
      <c r="L390" s="166" t="s">
        <v>43</v>
      </c>
      <c r="M390" s="658"/>
      <c r="N390" s="658"/>
    </row>
    <row r="391" spans="1:14" ht="15.75" x14ac:dyDescent="0.25">
      <c r="A391" s="163">
        <f t="shared" si="94"/>
        <v>282</v>
      </c>
      <c r="B391" s="86" t="s">
        <v>35</v>
      </c>
      <c r="C391" s="119"/>
      <c r="D391" s="347" t="s">
        <v>458</v>
      </c>
      <c r="E391" s="76">
        <f t="shared" si="92"/>
        <v>0</v>
      </c>
      <c r="F391" s="76">
        <f t="shared" si="95"/>
        <v>0</v>
      </c>
      <c r="G391" s="76">
        <f t="shared" si="82"/>
        <v>0</v>
      </c>
      <c r="H391" s="76">
        <f t="shared" si="93"/>
        <v>0</v>
      </c>
      <c r="I391" s="77" t="s">
        <v>38</v>
      </c>
      <c r="J391" s="78">
        <v>0.67</v>
      </c>
      <c r="K391" s="79"/>
      <c r="L391" s="655" t="s">
        <v>554</v>
      </c>
      <c r="M391" s="658"/>
      <c r="N391" s="658"/>
    </row>
    <row r="392" spans="1:14" ht="15.75" hidden="1" x14ac:dyDescent="0.25">
      <c r="A392" s="163">
        <f t="shared" si="94"/>
        <v>283</v>
      </c>
      <c r="B392" s="86" t="s">
        <v>35</v>
      </c>
      <c r="C392" s="119"/>
      <c r="D392" s="347" t="s">
        <v>459</v>
      </c>
      <c r="E392" s="76">
        <f t="shared" si="92"/>
        <v>0</v>
      </c>
      <c r="F392" s="76">
        <f t="shared" si="95"/>
        <v>0</v>
      </c>
      <c r="G392" s="76">
        <f t="shared" si="82"/>
        <v>0</v>
      </c>
      <c r="H392" s="76">
        <f t="shared" si="93"/>
        <v>0</v>
      </c>
      <c r="I392" s="77" t="s">
        <v>38</v>
      </c>
      <c r="J392" s="78">
        <v>0.87</v>
      </c>
      <c r="K392" s="79"/>
      <c r="L392" s="166"/>
      <c r="M392" s="658"/>
      <c r="N392" s="658"/>
    </row>
    <row r="393" spans="1:14" ht="15.75" x14ac:dyDescent="0.25">
      <c r="A393" s="163">
        <v>283</v>
      </c>
      <c r="B393" s="86" t="s">
        <v>35</v>
      </c>
      <c r="C393" s="119"/>
      <c r="D393" s="347" t="s">
        <v>457</v>
      </c>
      <c r="E393" s="76">
        <f t="shared" si="92"/>
        <v>0</v>
      </c>
      <c r="F393" s="76">
        <f t="shared" si="95"/>
        <v>0</v>
      </c>
      <c r="G393" s="76">
        <f t="shared" ref="G393:G407" si="96">ROUND(J393*0.95,6)*K393</f>
        <v>0</v>
      </c>
      <c r="H393" s="76">
        <f t="shared" ref="H393:H472" si="97">J393*K393</f>
        <v>0</v>
      </c>
      <c r="I393" s="77" t="s">
        <v>38</v>
      </c>
      <c r="J393" s="83">
        <v>0.68</v>
      </c>
      <c r="K393" s="84"/>
      <c r="L393" s="655" t="s">
        <v>554</v>
      </c>
      <c r="M393" s="658"/>
      <c r="N393" s="658"/>
    </row>
    <row r="394" spans="1:14" ht="17.25" customHeight="1" x14ac:dyDescent="0.25">
      <c r="A394" s="163">
        <f t="shared" si="94"/>
        <v>284</v>
      </c>
      <c r="B394" s="86" t="s">
        <v>35</v>
      </c>
      <c r="C394" s="119"/>
      <c r="D394" s="348" t="s">
        <v>463</v>
      </c>
      <c r="E394" s="76">
        <f t="shared" si="92"/>
        <v>0</v>
      </c>
      <c r="F394" s="76">
        <f t="shared" si="95"/>
        <v>0</v>
      </c>
      <c r="G394" s="76">
        <f t="shared" si="96"/>
        <v>0</v>
      </c>
      <c r="H394" s="76">
        <f t="shared" si="97"/>
        <v>0</v>
      </c>
      <c r="I394" s="165" t="s">
        <v>38</v>
      </c>
      <c r="J394" s="83">
        <v>1.2</v>
      </c>
      <c r="K394" s="84"/>
      <c r="L394" s="166" t="s">
        <v>43</v>
      </c>
      <c r="M394" s="658"/>
      <c r="N394" s="658"/>
    </row>
    <row r="395" spans="1:14" ht="15.75" x14ac:dyDescent="0.2">
      <c r="A395" s="483">
        <f t="shared" si="94"/>
        <v>285</v>
      </c>
      <c r="B395" s="465" t="s">
        <v>39</v>
      </c>
      <c r="C395" s="554" t="s">
        <v>36</v>
      </c>
      <c r="D395" s="555" t="s">
        <v>288</v>
      </c>
      <c r="E395" s="467">
        <f t="shared" si="92"/>
        <v>0</v>
      </c>
      <c r="F395" s="467">
        <f t="shared" si="95"/>
        <v>0</v>
      </c>
      <c r="G395" s="467">
        <f t="shared" si="96"/>
        <v>0</v>
      </c>
      <c r="H395" s="467">
        <f t="shared" si="97"/>
        <v>0</v>
      </c>
      <c r="I395" s="468" t="s">
        <v>38</v>
      </c>
      <c r="J395" s="469">
        <v>2.2000000000000002</v>
      </c>
      <c r="K395" s="556"/>
      <c r="L395" s="663" t="s">
        <v>526</v>
      </c>
      <c r="M395" s="658"/>
      <c r="N395" s="658"/>
    </row>
    <row r="396" spans="1:14" ht="17.25" hidden="1" customHeight="1" x14ac:dyDescent="0.25">
      <c r="A396" s="483">
        <f t="shared" si="94"/>
        <v>286</v>
      </c>
      <c r="B396" s="525" t="s">
        <v>35</v>
      </c>
      <c r="C396" s="533"/>
      <c r="D396" s="555" t="s">
        <v>464</v>
      </c>
      <c r="E396" s="467">
        <f t="shared" si="92"/>
        <v>0</v>
      </c>
      <c r="F396" s="467">
        <f t="shared" si="95"/>
        <v>0</v>
      </c>
      <c r="G396" s="467">
        <f t="shared" si="96"/>
        <v>0</v>
      </c>
      <c r="H396" s="467">
        <f t="shared" si="97"/>
        <v>0</v>
      </c>
      <c r="I396" s="468" t="s">
        <v>38</v>
      </c>
      <c r="J396" s="469">
        <v>0.67</v>
      </c>
      <c r="K396" s="470"/>
      <c r="L396" s="659" t="s">
        <v>554</v>
      </c>
      <c r="M396" s="658"/>
      <c r="N396" s="658"/>
    </row>
    <row r="397" spans="1:14" ht="15.75" x14ac:dyDescent="0.25">
      <c r="A397" s="94">
        <v>286</v>
      </c>
      <c r="B397" s="86" t="s">
        <v>35</v>
      </c>
      <c r="C397" s="81"/>
      <c r="D397" s="349" t="s">
        <v>511</v>
      </c>
      <c r="E397" s="76">
        <f t="shared" si="92"/>
        <v>0</v>
      </c>
      <c r="F397" s="76">
        <f t="shared" si="95"/>
        <v>0</v>
      </c>
      <c r="G397" s="76">
        <f t="shared" si="96"/>
        <v>0</v>
      </c>
      <c r="H397" s="76">
        <f t="shared" si="97"/>
        <v>0</v>
      </c>
      <c r="I397" s="85" t="s">
        <v>38</v>
      </c>
      <c r="J397" s="83">
        <v>0.67</v>
      </c>
      <c r="K397" s="84"/>
      <c r="L397" s="655" t="s">
        <v>554</v>
      </c>
      <c r="M397" s="658"/>
      <c r="N397" s="658"/>
    </row>
    <row r="398" spans="1:14" ht="15.75" x14ac:dyDescent="0.25">
      <c r="A398" s="94">
        <f t="shared" si="94"/>
        <v>287</v>
      </c>
      <c r="B398" s="86" t="s">
        <v>35</v>
      </c>
      <c r="C398" s="81" t="s">
        <v>76</v>
      </c>
      <c r="D398" s="349" t="s">
        <v>289</v>
      </c>
      <c r="E398" s="76">
        <f t="shared" si="92"/>
        <v>0</v>
      </c>
      <c r="F398" s="76">
        <f t="shared" si="95"/>
        <v>0</v>
      </c>
      <c r="G398" s="76">
        <f t="shared" si="96"/>
        <v>0</v>
      </c>
      <c r="H398" s="76">
        <f t="shared" si="97"/>
        <v>0</v>
      </c>
      <c r="I398" s="85" t="s">
        <v>38</v>
      </c>
      <c r="J398" s="83">
        <v>1.32</v>
      </c>
      <c r="K398" s="84"/>
      <c r="L398" s="655" t="s">
        <v>554</v>
      </c>
      <c r="M398" s="658"/>
      <c r="N398" s="658"/>
    </row>
    <row r="399" spans="1:14" ht="15.75" x14ac:dyDescent="0.25">
      <c r="A399" s="94">
        <f t="shared" si="94"/>
        <v>288</v>
      </c>
      <c r="B399" s="86" t="s">
        <v>35</v>
      </c>
      <c r="C399" s="81"/>
      <c r="D399" s="349" t="s">
        <v>507</v>
      </c>
      <c r="E399" s="76">
        <f t="shared" si="92"/>
        <v>0</v>
      </c>
      <c r="F399" s="76">
        <f t="shared" si="95"/>
        <v>0</v>
      </c>
      <c r="G399" s="76">
        <f t="shared" si="96"/>
        <v>0</v>
      </c>
      <c r="H399" s="76">
        <f t="shared" si="97"/>
        <v>0</v>
      </c>
      <c r="I399" s="85" t="s">
        <v>38</v>
      </c>
      <c r="J399" s="83">
        <v>0.59</v>
      </c>
      <c r="K399" s="84"/>
      <c r="L399" s="655" t="s">
        <v>554</v>
      </c>
      <c r="M399" s="658"/>
      <c r="N399" s="658"/>
    </row>
    <row r="400" spans="1:14" ht="15.75" x14ac:dyDescent="0.25">
      <c r="A400" s="163">
        <f t="shared" si="94"/>
        <v>289</v>
      </c>
      <c r="B400" s="86" t="s">
        <v>35</v>
      </c>
      <c r="C400" s="81"/>
      <c r="D400" s="349" t="s">
        <v>290</v>
      </c>
      <c r="E400" s="76">
        <f t="shared" si="92"/>
        <v>0</v>
      </c>
      <c r="F400" s="76">
        <f t="shared" si="95"/>
        <v>0</v>
      </c>
      <c r="G400" s="76">
        <f t="shared" si="96"/>
        <v>0</v>
      </c>
      <c r="H400" s="76">
        <f t="shared" si="97"/>
        <v>0</v>
      </c>
      <c r="I400" s="85" t="s">
        <v>38</v>
      </c>
      <c r="J400" s="83">
        <v>0.67</v>
      </c>
      <c r="K400" s="84"/>
      <c r="L400" s="350"/>
      <c r="M400" s="658"/>
      <c r="N400" s="658"/>
    </row>
    <row r="401" spans="1:14" ht="29.25" customHeight="1" x14ac:dyDescent="0.25">
      <c r="A401" s="163">
        <f t="shared" si="94"/>
        <v>290</v>
      </c>
      <c r="B401" s="86" t="s">
        <v>35</v>
      </c>
      <c r="C401" s="81" t="s">
        <v>36</v>
      </c>
      <c r="D401" s="349" t="s">
        <v>291</v>
      </c>
      <c r="E401" s="76">
        <f t="shared" si="92"/>
        <v>0</v>
      </c>
      <c r="F401" s="76">
        <f t="shared" si="95"/>
        <v>0</v>
      </c>
      <c r="G401" s="76">
        <f t="shared" si="96"/>
        <v>0</v>
      </c>
      <c r="H401" s="76">
        <f t="shared" si="97"/>
        <v>0</v>
      </c>
      <c r="I401" s="85" t="s">
        <v>38</v>
      </c>
      <c r="J401" s="83">
        <v>1.34</v>
      </c>
      <c r="K401" s="84"/>
      <c r="L401" s="655"/>
      <c r="M401" s="658"/>
      <c r="N401" s="658"/>
    </row>
    <row r="402" spans="1:14" ht="16.5" customHeight="1" x14ac:dyDescent="0.25">
      <c r="A402" s="483">
        <f t="shared" si="94"/>
        <v>291</v>
      </c>
      <c r="B402" s="525" t="s">
        <v>35</v>
      </c>
      <c r="C402" s="466"/>
      <c r="D402" s="557" t="s">
        <v>508</v>
      </c>
      <c r="E402" s="467">
        <f t="shared" si="92"/>
        <v>0</v>
      </c>
      <c r="F402" s="467">
        <f t="shared" si="95"/>
        <v>0</v>
      </c>
      <c r="G402" s="467">
        <f t="shared" si="96"/>
        <v>0</v>
      </c>
      <c r="H402" s="467">
        <f t="shared" si="97"/>
        <v>0</v>
      </c>
      <c r="I402" s="474" t="s">
        <v>38</v>
      </c>
      <c r="J402" s="469">
        <v>0.67</v>
      </c>
      <c r="K402" s="470"/>
      <c r="L402" s="634"/>
      <c r="M402" s="658"/>
      <c r="N402" s="658"/>
    </row>
    <row r="403" spans="1:14" ht="15.75" customHeight="1" x14ac:dyDescent="0.25">
      <c r="A403" s="483">
        <f t="shared" si="94"/>
        <v>292</v>
      </c>
      <c r="B403" s="525" t="s">
        <v>35</v>
      </c>
      <c r="C403" s="466"/>
      <c r="D403" s="557" t="s">
        <v>292</v>
      </c>
      <c r="E403" s="467">
        <f>ROUND(J403*0.9,6)*K403</f>
        <v>0</v>
      </c>
      <c r="F403" s="467">
        <f t="shared" si="95"/>
        <v>0</v>
      </c>
      <c r="G403" s="467">
        <f t="shared" si="96"/>
        <v>0</v>
      </c>
      <c r="H403" s="467">
        <f t="shared" si="97"/>
        <v>0</v>
      </c>
      <c r="I403" s="474" t="s">
        <v>38</v>
      </c>
      <c r="J403" s="469">
        <v>1</v>
      </c>
      <c r="K403" s="470"/>
      <c r="L403" s="558"/>
      <c r="M403" s="658"/>
      <c r="N403" s="658"/>
    </row>
    <row r="404" spans="1:14" ht="27" customHeight="1" x14ac:dyDescent="0.25">
      <c r="A404" s="483">
        <f t="shared" si="94"/>
        <v>293</v>
      </c>
      <c r="B404" s="525" t="s">
        <v>35</v>
      </c>
      <c r="C404" s="533"/>
      <c r="D404" s="559" t="s">
        <v>509</v>
      </c>
      <c r="E404" s="467">
        <f>ROUND(J404*0.9,6)*K404</f>
        <v>0</v>
      </c>
      <c r="F404" s="467">
        <f t="shared" si="95"/>
        <v>0</v>
      </c>
      <c r="G404" s="467">
        <f t="shared" si="96"/>
        <v>0</v>
      </c>
      <c r="H404" s="467">
        <f t="shared" si="97"/>
        <v>0</v>
      </c>
      <c r="I404" s="474" t="s">
        <v>38</v>
      </c>
      <c r="J404" s="469">
        <v>1</v>
      </c>
      <c r="K404" s="470"/>
      <c r="L404" s="713"/>
      <c r="M404" s="658"/>
      <c r="N404" s="658"/>
    </row>
    <row r="405" spans="1:14" ht="17.25" customHeight="1" x14ac:dyDescent="0.25">
      <c r="A405" s="163">
        <f t="shared" si="94"/>
        <v>294</v>
      </c>
      <c r="B405" s="86" t="s">
        <v>35</v>
      </c>
      <c r="C405" s="119" t="s">
        <v>76</v>
      </c>
      <c r="D405" s="346" t="s">
        <v>293</v>
      </c>
      <c r="E405" s="76">
        <f t="shared" si="92"/>
        <v>0</v>
      </c>
      <c r="F405" s="76">
        <f t="shared" si="95"/>
        <v>0</v>
      </c>
      <c r="G405" s="76">
        <f t="shared" si="96"/>
        <v>0</v>
      </c>
      <c r="H405" s="76">
        <f t="shared" si="97"/>
        <v>0</v>
      </c>
      <c r="I405" s="85" t="s">
        <v>38</v>
      </c>
      <c r="J405" s="83">
        <v>0.67</v>
      </c>
      <c r="K405" s="84"/>
      <c r="L405" s="461"/>
      <c r="M405" s="658"/>
      <c r="N405" s="658"/>
    </row>
    <row r="406" spans="1:14" ht="17.25" customHeight="1" x14ac:dyDescent="0.25">
      <c r="A406" s="483">
        <f t="shared" si="94"/>
        <v>295</v>
      </c>
      <c r="B406" s="695" t="s">
        <v>35</v>
      </c>
      <c r="C406" s="696"/>
      <c r="D406" s="689" t="s">
        <v>568</v>
      </c>
      <c r="E406" s="690">
        <v>0</v>
      </c>
      <c r="F406" s="690">
        <v>0</v>
      </c>
      <c r="G406" s="690">
        <v>0</v>
      </c>
      <c r="H406" s="697">
        <v>0</v>
      </c>
      <c r="I406" s="698" t="s">
        <v>38</v>
      </c>
      <c r="J406" s="699">
        <v>0.88</v>
      </c>
      <c r="K406" s="700"/>
      <c r="L406" s="634"/>
      <c r="M406" s="658"/>
      <c r="N406" s="658"/>
    </row>
    <row r="407" spans="1:14" ht="16.5" customHeight="1" thickBot="1" x14ac:dyDescent="0.3">
      <c r="A407" s="483">
        <f t="shared" si="94"/>
        <v>296</v>
      </c>
      <c r="B407" s="465" t="s">
        <v>39</v>
      </c>
      <c r="C407" s="466"/>
      <c r="D407" s="559" t="s">
        <v>531</v>
      </c>
      <c r="E407" s="467">
        <f t="shared" si="92"/>
        <v>0</v>
      </c>
      <c r="F407" s="467">
        <f t="shared" si="95"/>
        <v>0</v>
      </c>
      <c r="G407" s="467">
        <f t="shared" si="96"/>
        <v>0</v>
      </c>
      <c r="H407" s="549">
        <f t="shared" si="97"/>
        <v>0</v>
      </c>
      <c r="I407" s="474" t="s">
        <v>38</v>
      </c>
      <c r="J407" s="551">
        <v>0.78</v>
      </c>
      <c r="K407" s="560"/>
      <c r="L407" s="694" t="s">
        <v>397</v>
      </c>
      <c r="M407" s="658"/>
      <c r="N407" s="658"/>
    </row>
    <row r="408" spans="1:14" ht="16.5" thickBot="1" x14ac:dyDescent="0.3">
      <c r="A408" s="337"/>
      <c r="B408" s="338"/>
      <c r="C408" s="339"/>
      <c r="D408" s="340" t="s">
        <v>294</v>
      </c>
      <c r="E408" s="342"/>
      <c r="F408" s="342"/>
      <c r="G408" s="342"/>
      <c r="H408" s="342"/>
      <c r="I408" s="342"/>
      <c r="J408" s="343"/>
      <c r="K408" s="344"/>
      <c r="L408" s="460"/>
      <c r="M408" s="658"/>
      <c r="N408" s="658"/>
    </row>
    <row r="409" spans="1:14" ht="15.75" x14ac:dyDescent="0.25">
      <c r="A409" s="94">
        <f>A407+1</f>
        <v>297</v>
      </c>
      <c r="B409" s="239" t="s">
        <v>35</v>
      </c>
      <c r="C409" s="351" t="s">
        <v>36</v>
      </c>
      <c r="D409" s="352" t="s">
        <v>444</v>
      </c>
      <c r="E409" s="151">
        <f>ROUND(J409*0.9,6)*K409</f>
        <v>0</v>
      </c>
      <c r="F409" s="151">
        <f t="shared" si="95"/>
        <v>0</v>
      </c>
      <c r="G409" s="144">
        <f t="shared" ref="G409:G448" si="98">ROUND(J409*0.95,6)*K409</f>
        <v>0</v>
      </c>
      <c r="H409" s="98">
        <f t="shared" si="97"/>
        <v>0</v>
      </c>
      <c r="I409" s="152" t="s">
        <v>38</v>
      </c>
      <c r="J409" s="100">
        <v>1.24</v>
      </c>
      <c r="K409" s="353"/>
      <c r="L409" s="638" t="s">
        <v>554</v>
      </c>
      <c r="M409" s="658"/>
      <c r="N409" s="658"/>
    </row>
    <row r="410" spans="1:14" ht="15.75" x14ac:dyDescent="0.25">
      <c r="A410" s="94">
        <f t="shared" ref="A410:A429" si="99">A409+1</f>
        <v>298</v>
      </c>
      <c r="B410" s="239" t="s">
        <v>35</v>
      </c>
      <c r="C410" s="351" t="s">
        <v>76</v>
      </c>
      <c r="D410" s="352" t="s">
        <v>445</v>
      </c>
      <c r="E410" s="151">
        <f>ROUND(J410*0.9,6)*K410</f>
        <v>0</v>
      </c>
      <c r="F410" s="151">
        <f t="shared" si="95"/>
        <v>0</v>
      </c>
      <c r="G410" s="151">
        <f t="shared" si="98"/>
        <v>0</v>
      </c>
      <c r="H410" s="98">
        <f t="shared" si="97"/>
        <v>0</v>
      </c>
      <c r="I410" s="152" t="s">
        <v>38</v>
      </c>
      <c r="J410" s="105">
        <v>1.33</v>
      </c>
      <c r="K410" s="353"/>
      <c r="L410" s="638"/>
      <c r="M410" s="658"/>
      <c r="N410" s="658"/>
    </row>
    <row r="411" spans="1:14" ht="15.75" x14ac:dyDescent="0.25">
      <c r="A411" s="483">
        <f t="shared" si="99"/>
        <v>299</v>
      </c>
      <c r="B411" s="472" t="s">
        <v>35</v>
      </c>
      <c r="C411" s="561" t="s">
        <v>36</v>
      </c>
      <c r="D411" s="562" t="s">
        <v>295</v>
      </c>
      <c r="E411" s="467">
        <f t="shared" ref="E411:E429" si="100">ROUND(J411*0.9,6)*K411</f>
        <v>0</v>
      </c>
      <c r="F411" s="467">
        <f t="shared" si="95"/>
        <v>0</v>
      </c>
      <c r="G411" s="467">
        <f t="shared" si="98"/>
        <v>0</v>
      </c>
      <c r="H411" s="467">
        <f t="shared" si="97"/>
        <v>0</v>
      </c>
      <c r="I411" s="541" t="s">
        <v>38</v>
      </c>
      <c r="J411" s="469">
        <v>0.6</v>
      </c>
      <c r="K411" s="563"/>
      <c r="L411" s="634"/>
      <c r="M411" s="658"/>
      <c r="N411" s="658"/>
    </row>
    <row r="412" spans="1:14" ht="17.25" customHeight="1" x14ac:dyDescent="0.25">
      <c r="A412" s="94">
        <f t="shared" si="99"/>
        <v>300</v>
      </c>
      <c r="B412" s="148" t="s">
        <v>35</v>
      </c>
      <c r="C412" s="351" t="s">
        <v>76</v>
      </c>
      <c r="D412" s="352" t="s">
        <v>373</v>
      </c>
      <c r="E412" s="151">
        <f t="shared" si="100"/>
        <v>0</v>
      </c>
      <c r="F412" s="151">
        <f t="shared" si="95"/>
        <v>0</v>
      </c>
      <c r="G412" s="151">
        <f t="shared" si="98"/>
        <v>0</v>
      </c>
      <c r="H412" s="151">
        <f t="shared" si="97"/>
        <v>0</v>
      </c>
      <c r="I412" s="152" t="s">
        <v>38</v>
      </c>
      <c r="J412" s="100">
        <v>1</v>
      </c>
      <c r="K412" s="353"/>
      <c r="L412" s="638" t="s">
        <v>554</v>
      </c>
      <c r="M412" s="658"/>
      <c r="N412" s="658"/>
    </row>
    <row r="413" spans="1:14" ht="15.75" x14ac:dyDescent="0.25">
      <c r="A413" s="94">
        <f t="shared" si="99"/>
        <v>301</v>
      </c>
      <c r="B413" s="148" t="s">
        <v>35</v>
      </c>
      <c r="C413" s="351"/>
      <c r="D413" s="352" t="s">
        <v>296</v>
      </c>
      <c r="E413" s="151">
        <f t="shared" si="100"/>
        <v>0</v>
      </c>
      <c r="F413" s="151">
        <f t="shared" si="95"/>
        <v>0</v>
      </c>
      <c r="G413" s="151">
        <f t="shared" si="98"/>
        <v>0</v>
      </c>
      <c r="H413" s="151">
        <f t="shared" si="97"/>
        <v>0</v>
      </c>
      <c r="I413" s="227" t="s">
        <v>38</v>
      </c>
      <c r="J413" s="100">
        <v>0.68</v>
      </c>
      <c r="K413" s="353"/>
      <c r="L413" s="638" t="s">
        <v>554</v>
      </c>
      <c r="M413" s="658"/>
      <c r="N413" s="658"/>
    </row>
    <row r="414" spans="1:14" ht="18" customHeight="1" x14ac:dyDescent="0.25">
      <c r="A414" s="94">
        <f t="shared" si="99"/>
        <v>302</v>
      </c>
      <c r="B414" s="148" t="s">
        <v>35</v>
      </c>
      <c r="C414" s="351" t="s">
        <v>71</v>
      </c>
      <c r="D414" s="352" t="s">
        <v>448</v>
      </c>
      <c r="E414" s="151">
        <f t="shared" si="100"/>
        <v>0</v>
      </c>
      <c r="F414" s="151">
        <f t="shared" si="95"/>
        <v>0</v>
      </c>
      <c r="G414" s="151">
        <f t="shared" si="98"/>
        <v>0</v>
      </c>
      <c r="H414" s="151">
        <f t="shared" si="97"/>
        <v>0</v>
      </c>
      <c r="I414" s="227" t="s">
        <v>38</v>
      </c>
      <c r="J414" s="100">
        <v>1</v>
      </c>
      <c r="K414" s="353"/>
      <c r="L414" s="638"/>
      <c r="M414" s="658"/>
      <c r="N414" s="658"/>
    </row>
    <row r="415" spans="1:14" ht="17.25" customHeight="1" x14ac:dyDescent="0.25">
      <c r="A415" s="483">
        <f t="shared" si="99"/>
        <v>303</v>
      </c>
      <c r="B415" s="472" t="s">
        <v>35</v>
      </c>
      <c r="C415" s="561" t="s">
        <v>76</v>
      </c>
      <c r="D415" s="562" t="s">
        <v>449</v>
      </c>
      <c r="E415" s="467">
        <f t="shared" si="100"/>
        <v>0</v>
      </c>
      <c r="F415" s="467">
        <f t="shared" si="95"/>
        <v>0</v>
      </c>
      <c r="G415" s="467">
        <f t="shared" si="98"/>
        <v>0</v>
      </c>
      <c r="H415" s="467">
        <f t="shared" si="97"/>
        <v>0</v>
      </c>
      <c r="I415" s="468" t="s">
        <v>38</v>
      </c>
      <c r="J415" s="469">
        <v>1.31</v>
      </c>
      <c r="K415" s="563"/>
      <c r="L415" s="537"/>
      <c r="M415" s="658"/>
      <c r="N415" s="658"/>
    </row>
    <row r="416" spans="1:14" ht="15.75" x14ac:dyDescent="0.25">
      <c r="A416" s="94">
        <f t="shared" si="99"/>
        <v>304</v>
      </c>
      <c r="B416" s="148" t="s">
        <v>35</v>
      </c>
      <c r="C416" s="351"/>
      <c r="D416" s="352" t="s">
        <v>460</v>
      </c>
      <c r="E416" s="151">
        <f t="shared" si="100"/>
        <v>0</v>
      </c>
      <c r="F416" s="151">
        <f t="shared" si="95"/>
        <v>0</v>
      </c>
      <c r="G416" s="151">
        <f t="shared" si="98"/>
        <v>0</v>
      </c>
      <c r="H416" s="151">
        <f t="shared" si="97"/>
        <v>0</v>
      </c>
      <c r="I416" s="227" t="s">
        <v>38</v>
      </c>
      <c r="J416" s="100">
        <v>1.06</v>
      </c>
      <c r="K416" s="353"/>
      <c r="L416" s="638"/>
      <c r="M416" s="658"/>
      <c r="N416" s="658"/>
    </row>
    <row r="417" spans="1:14" ht="15.75" x14ac:dyDescent="0.25">
      <c r="A417" s="94">
        <f t="shared" si="99"/>
        <v>305</v>
      </c>
      <c r="B417" s="148" t="s">
        <v>35</v>
      </c>
      <c r="C417" s="351"/>
      <c r="D417" s="352" t="s">
        <v>461</v>
      </c>
      <c r="E417" s="151">
        <f t="shared" si="100"/>
        <v>0</v>
      </c>
      <c r="F417" s="151">
        <f t="shared" si="95"/>
        <v>0</v>
      </c>
      <c r="G417" s="151">
        <f t="shared" si="98"/>
        <v>0</v>
      </c>
      <c r="H417" s="151">
        <f t="shared" si="97"/>
        <v>0</v>
      </c>
      <c r="I417" s="227" t="s">
        <v>38</v>
      </c>
      <c r="J417" s="100">
        <v>1.26</v>
      </c>
      <c r="K417" s="353"/>
      <c r="L417" s="714" t="s">
        <v>554</v>
      </c>
      <c r="M417" s="658"/>
      <c r="N417" s="658"/>
    </row>
    <row r="418" spans="1:14" ht="15.75" x14ac:dyDescent="0.25">
      <c r="A418" s="94">
        <f t="shared" si="99"/>
        <v>306</v>
      </c>
      <c r="B418" s="148" t="s">
        <v>35</v>
      </c>
      <c r="C418" s="351"/>
      <c r="D418" s="231" t="s">
        <v>462</v>
      </c>
      <c r="E418" s="151">
        <f t="shared" si="100"/>
        <v>0</v>
      </c>
      <c r="F418" s="151">
        <f t="shared" si="95"/>
        <v>0</v>
      </c>
      <c r="G418" s="151">
        <f t="shared" si="98"/>
        <v>0</v>
      </c>
      <c r="H418" s="151">
        <f t="shared" si="97"/>
        <v>0</v>
      </c>
      <c r="I418" s="227" t="s">
        <v>38</v>
      </c>
      <c r="J418" s="100">
        <v>1.2</v>
      </c>
      <c r="K418" s="353"/>
      <c r="L418" s="153"/>
      <c r="M418" s="658"/>
      <c r="N418" s="658"/>
    </row>
    <row r="419" spans="1:14" ht="15.75" x14ac:dyDescent="0.25">
      <c r="A419" s="94">
        <f>A418+1</f>
        <v>307</v>
      </c>
      <c r="B419" s="148" t="s">
        <v>35</v>
      </c>
      <c r="C419" s="351"/>
      <c r="D419" s="231" t="s">
        <v>297</v>
      </c>
      <c r="E419" s="151">
        <f t="shared" si="100"/>
        <v>0</v>
      </c>
      <c r="F419" s="151">
        <f t="shared" si="95"/>
        <v>0</v>
      </c>
      <c r="G419" s="151">
        <f t="shared" si="98"/>
        <v>0</v>
      </c>
      <c r="H419" s="151">
        <f t="shared" si="97"/>
        <v>0</v>
      </c>
      <c r="I419" s="227" t="s">
        <v>38</v>
      </c>
      <c r="J419" s="100">
        <v>1.2</v>
      </c>
      <c r="K419" s="353"/>
      <c r="L419" s="638" t="s">
        <v>556</v>
      </c>
      <c r="M419" s="658"/>
      <c r="N419" s="658"/>
    </row>
    <row r="420" spans="1:14" ht="15.75" x14ac:dyDescent="0.25">
      <c r="A420" s="94">
        <f t="shared" ref="A420:A424" si="101">A419+1</f>
        <v>308</v>
      </c>
      <c r="B420" s="148" t="s">
        <v>35</v>
      </c>
      <c r="C420" s="351"/>
      <c r="D420" s="231" t="s">
        <v>465</v>
      </c>
      <c r="E420" s="151">
        <f t="shared" si="100"/>
        <v>0</v>
      </c>
      <c r="F420" s="151">
        <f t="shared" si="95"/>
        <v>0</v>
      </c>
      <c r="G420" s="151">
        <f t="shared" si="98"/>
        <v>0</v>
      </c>
      <c r="H420" s="151">
        <f t="shared" si="97"/>
        <v>0</v>
      </c>
      <c r="I420" s="227" t="s">
        <v>38</v>
      </c>
      <c r="J420" s="100">
        <v>1.35</v>
      </c>
      <c r="K420" s="353"/>
      <c r="L420" s="633"/>
      <c r="M420" s="658"/>
      <c r="N420" s="658"/>
    </row>
    <row r="421" spans="1:14" ht="15.75" x14ac:dyDescent="0.25">
      <c r="A421" s="483">
        <f t="shared" si="101"/>
        <v>309</v>
      </c>
      <c r="B421" s="472" t="s">
        <v>35</v>
      </c>
      <c r="C421" s="561" t="s">
        <v>76</v>
      </c>
      <c r="D421" s="532" t="s">
        <v>466</v>
      </c>
      <c r="E421" s="467">
        <f t="shared" si="100"/>
        <v>0</v>
      </c>
      <c r="F421" s="467">
        <f t="shared" si="95"/>
        <v>0</v>
      </c>
      <c r="G421" s="467">
        <f t="shared" si="98"/>
        <v>0</v>
      </c>
      <c r="H421" s="467">
        <f t="shared" si="97"/>
        <v>0</v>
      </c>
      <c r="I421" s="468" t="s">
        <v>38</v>
      </c>
      <c r="J421" s="469">
        <v>1.24</v>
      </c>
      <c r="K421" s="563"/>
      <c r="L421" s="634"/>
      <c r="M421" s="658"/>
      <c r="N421" s="658"/>
    </row>
    <row r="422" spans="1:14" ht="15.75" x14ac:dyDescent="0.25">
      <c r="A422" s="94">
        <f t="shared" si="101"/>
        <v>310</v>
      </c>
      <c r="B422" s="148" t="s">
        <v>35</v>
      </c>
      <c r="C422" s="351"/>
      <c r="D422" s="231" t="s">
        <v>467</v>
      </c>
      <c r="E422" s="151">
        <f t="shared" si="100"/>
        <v>0</v>
      </c>
      <c r="F422" s="151">
        <f t="shared" si="95"/>
        <v>0</v>
      </c>
      <c r="G422" s="151">
        <f t="shared" si="98"/>
        <v>0</v>
      </c>
      <c r="H422" s="151">
        <f t="shared" si="97"/>
        <v>0</v>
      </c>
      <c r="I422" s="227" t="s">
        <v>38</v>
      </c>
      <c r="J422" s="100">
        <v>0.81</v>
      </c>
      <c r="K422" s="353"/>
      <c r="L422" s="638" t="s">
        <v>556</v>
      </c>
      <c r="M422" s="658"/>
      <c r="N422" s="658"/>
    </row>
    <row r="423" spans="1:14" ht="15.75" hidden="1" x14ac:dyDescent="0.25">
      <c r="A423" s="94">
        <f t="shared" si="101"/>
        <v>311</v>
      </c>
      <c r="B423" s="148" t="s">
        <v>35</v>
      </c>
      <c r="C423" s="149" t="s">
        <v>76</v>
      </c>
      <c r="D423" s="240" t="s">
        <v>553</v>
      </c>
      <c r="E423" s="151">
        <f t="shared" si="100"/>
        <v>0</v>
      </c>
      <c r="F423" s="151">
        <f t="shared" si="95"/>
        <v>0</v>
      </c>
      <c r="G423" s="151">
        <f t="shared" si="98"/>
        <v>0</v>
      </c>
      <c r="H423" s="151">
        <f t="shared" si="97"/>
        <v>0</v>
      </c>
      <c r="I423" s="227" t="s">
        <v>38</v>
      </c>
      <c r="J423" s="100">
        <v>0.96</v>
      </c>
      <c r="K423" s="353"/>
      <c r="L423" s="153"/>
      <c r="M423" s="658"/>
      <c r="N423" s="658"/>
    </row>
    <row r="424" spans="1:14" ht="15.75" hidden="1" x14ac:dyDescent="0.25">
      <c r="A424" s="94">
        <f t="shared" si="101"/>
        <v>312</v>
      </c>
      <c r="B424" s="148" t="s">
        <v>35</v>
      </c>
      <c r="C424" s="149"/>
      <c r="D424" s="240" t="s">
        <v>298</v>
      </c>
      <c r="E424" s="151">
        <f t="shared" si="100"/>
        <v>0</v>
      </c>
      <c r="F424" s="151">
        <f t="shared" si="95"/>
        <v>0</v>
      </c>
      <c r="G424" s="151">
        <f t="shared" si="98"/>
        <v>0</v>
      </c>
      <c r="H424" s="151">
        <f t="shared" si="97"/>
        <v>0</v>
      </c>
      <c r="I424" s="227" t="s">
        <v>38</v>
      </c>
      <c r="J424" s="100">
        <v>0.91</v>
      </c>
      <c r="K424" s="353"/>
      <c r="L424" s="669" t="s">
        <v>397</v>
      </c>
      <c r="M424" s="658"/>
      <c r="N424" s="658"/>
    </row>
    <row r="425" spans="1:14" ht="15.75" hidden="1" x14ac:dyDescent="0.25">
      <c r="A425" s="94">
        <f t="shared" si="99"/>
        <v>313</v>
      </c>
      <c r="B425" s="148" t="s">
        <v>35</v>
      </c>
      <c r="C425" s="149" t="s">
        <v>76</v>
      </c>
      <c r="D425" s="240" t="s">
        <v>299</v>
      </c>
      <c r="E425" s="151">
        <f t="shared" si="100"/>
        <v>0</v>
      </c>
      <c r="F425" s="151">
        <f t="shared" si="95"/>
        <v>0</v>
      </c>
      <c r="G425" s="151">
        <f t="shared" si="98"/>
        <v>0</v>
      </c>
      <c r="H425" s="151">
        <f t="shared" si="97"/>
        <v>0</v>
      </c>
      <c r="I425" s="227" t="s">
        <v>38</v>
      </c>
      <c r="J425" s="100">
        <v>1.07</v>
      </c>
      <c r="K425" s="353"/>
      <c r="L425" s="669" t="s">
        <v>397</v>
      </c>
      <c r="M425" s="658"/>
      <c r="N425" s="658"/>
    </row>
    <row r="426" spans="1:14" ht="15.75" x14ac:dyDescent="0.25">
      <c r="A426" s="94">
        <v>311</v>
      </c>
      <c r="B426" s="148" t="s">
        <v>35</v>
      </c>
      <c r="C426" s="149"/>
      <c r="D426" s="240" t="s">
        <v>300</v>
      </c>
      <c r="E426" s="151">
        <f t="shared" si="100"/>
        <v>0</v>
      </c>
      <c r="F426" s="151">
        <f t="shared" si="95"/>
        <v>0</v>
      </c>
      <c r="G426" s="151">
        <f t="shared" si="98"/>
        <v>0</v>
      </c>
      <c r="H426" s="151">
        <f t="shared" si="97"/>
        <v>0</v>
      </c>
      <c r="I426" s="227" t="s">
        <v>38</v>
      </c>
      <c r="J426" s="100">
        <v>1.1100000000000001</v>
      </c>
      <c r="K426" s="353"/>
      <c r="L426" s="153" t="s">
        <v>43</v>
      </c>
      <c r="M426" s="658"/>
      <c r="N426" s="658"/>
    </row>
    <row r="427" spans="1:14" ht="15.75" hidden="1" x14ac:dyDescent="0.25">
      <c r="A427" s="483">
        <f t="shared" si="99"/>
        <v>312</v>
      </c>
      <c r="B427" s="472" t="s">
        <v>35</v>
      </c>
      <c r="C427" s="466" t="s">
        <v>76</v>
      </c>
      <c r="D427" s="546" t="s">
        <v>301</v>
      </c>
      <c r="E427" s="467">
        <f t="shared" si="100"/>
        <v>0</v>
      </c>
      <c r="F427" s="467">
        <f t="shared" si="95"/>
        <v>0</v>
      </c>
      <c r="G427" s="467">
        <f t="shared" si="98"/>
        <v>0</v>
      </c>
      <c r="H427" s="467">
        <f t="shared" si="97"/>
        <v>0</v>
      </c>
      <c r="I427" s="468" t="s">
        <v>38</v>
      </c>
      <c r="J427" s="469">
        <v>1.17</v>
      </c>
      <c r="K427" s="563"/>
      <c r="L427" s="663" t="s">
        <v>526</v>
      </c>
      <c r="M427" s="658"/>
      <c r="N427" s="658"/>
    </row>
    <row r="428" spans="1:14" ht="15.75" x14ac:dyDescent="0.25">
      <c r="A428" s="483">
        <v>312</v>
      </c>
      <c r="B428" s="472" t="s">
        <v>35</v>
      </c>
      <c r="C428" s="466"/>
      <c r="D428" s="546" t="s">
        <v>589</v>
      </c>
      <c r="E428" s="467">
        <f t="shared" si="100"/>
        <v>0</v>
      </c>
      <c r="F428" s="467">
        <f t="shared" si="95"/>
        <v>0</v>
      </c>
      <c r="G428" s="467">
        <f t="shared" si="98"/>
        <v>0</v>
      </c>
      <c r="H428" s="467">
        <f t="shared" si="97"/>
        <v>0</v>
      </c>
      <c r="I428" s="468" t="s">
        <v>38</v>
      </c>
      <c r="J428" s="469">
        <v>1</v>
      </c>
      <c r="K428" s="563"/>
      <c r="L428" s="663" t="s">
        <v>526</v>
      </c>
      <c r="M428" s="658"/>
      <c r="N428" s="658"/>
    </row>
    <row r="429" spans="1:14" ht="16.5" thickBot="1" x14ac:dyDescent="0.3">
      <c r="A429" s="94">
        <f t="shared" si="99"/>
        <v>313</v>
      </c>
      <c r="B429" s="148" t="s">
        <v>35</v>
      </c>
      <c r="C429" s="149"/>
      <c r="D429" s="240" t="s">
        <v>302</v>
      </c>
      <c r="E429" s="151">
        <f t="shared" si="100"/>
        <v>0</v>
      </c>
      <c r="F429" s="151">
        <f t="shared" si="95"/>
        <v>0</v>
      </c>
      <c r="G429" s="151">
        <f t="shared" si="98"/>
        <v>0</v>
      </c>
      <c r="H429" s="151">
        <f t="shared" si="97"/>
        <v>0</v>
      </c>
      <c r="I429" s="227" t="s">
        <v>38</v>
      </c>
      <c r="J429" s="100">
        <v>0.87</v>
      </c>
      <c r="K429" s="353"/>
      <c r="L429" s="638"/>
      <c r="M429" s="658"/>
      <c r="N429" s="658"/>
    </row>
    <row r="430" spans="1:14" ht="16.5" thickBot="1" x14ac:dyDescent="0.3">
      <c r="A430" s="337"/>
      <c r="B430" s="338"/>
      <c r="C430" s="339"/>
      <c r="D430" s="340" t="s">
        <v>303</v>
      </c>
      <c r="E430" s="342"/>
      <c r="F430" s="342"/>
      <c r="G430" s="342"/>
      <c r="H430" s="341"/>
      <c r="I430" s="342"/>
      <c r="J430" s="343"/>
      <c r="K430" s="344"/>
      <c r="L430" s="345"/>
      <c r="M430" s="658"/>
      <c r="N430" s="658"/>
    </row>
    <row r="431" spans="1:14" ht="15.75" x14ac:dyDescent="0.25">
      <c r="A431" s="163">
        <f>A429+1</f>
        <v>314</v>
      </c>
      <c r="B431" s="72" t="s">
        <v>35</v>
      </c>
      <c r="C431" s="119"/>
      <c r="D431" s="346" t="s">
        <v>446</v>
      </c>
      <c r="E431" s="76">
        <f>ROUND(J431*0.9,6)*K431</f>
        <v>0</v>
      </c>
      <c r="F431" s="76">
        <f t="shared" si="95"/>
        <v>0</v>
      </c>
      <c r="G431" s="76">
        <f t="shared" si="98"/>
        <v>0</v>
      </c>
      <c r="H431" s="75">
        <f t="shared" ref="H431:H435" si="102">J431*K431</f>
        <v>0</v>
      </c>
      <c r="I431" s="85" t="s">
        <v>38</v>
      </c>
      <c r="J431" s="78">
        <v>1.2</v>
      </c>
      <c r="K431" s="79"/>
      <c r="L431" s="655" t="s">
        <v>554</v>
      </c>
      <c r="M431" s="658"/>
      <c r="N431" s="658"/>
    </row>
    <row r="432" spans="1:14" ht="15.75" customHeight="1" x14ac:dyDescent="0.25">
      <c r="A432" s="163">
        <f t="shared" ref="A432:A455" si="103">A431+1</f>
        <v>315</v>
      </c>
      <c r="B432" s="236" t="s">
        <v>39</v>
      </c>
      <c r="C432" s="119"/>
      <c r="D432" s="346" t="s">
        <v>369</v>
      </c>
      <c r="E432" s="76">
        <f>ROUND(J432*0.9,6)*K432</f>
        <v>0</v>
      </c>
      <c r="F432" s="76">
        <f t="shared" si="95"/>
        <v>0</v>
      </c>
      <c r="G432" s="76">
        <f t="shared" si="98"/>
        <v>0</v>
      </c>
      <c r="H432" s="75">
        <f t="shared" si="102"/>
        <v>0</v>
      </c>
      <c r="I432" s="85" t="s">
        <v>38</v>
      </c>
      <c r="J432" s="78">
        <v>0.93</v>
      </c>
      <c r="K432" s="79"/>
      <c r="L432" s="655" t="s">
        <v>554</v>
      </c>
      <c r="M432" s="658"/>
      <c r="N432" s="658"/>
    </row>
    <row r="433" spans="1:14" ht="15.75" customHeight="1" x14ac:dyDescent="0.25">
      <c r="A433" s="163">
        <f t="shared" si="103"/>
        <v>316</v>
      </c>
      <c r="B433" s="72" t="s">
        <v>35</v>
      </c>
      <c r="C433" s="119" t="s">
        <v>76</v>
      </c>
      <c r="D433" s="346" t="s">
        <v>304</v>
      </c>
      <c r="E433" s="76">
        <f t="shared" ref="E433:E455" si="104">ROUND(J433*0.9,6)*K433</f>
        <v>0</v>
      </c>
      <c r="F433" s="76">
        <f t="shared" si="95"/>
        <v>0</v>
      </c>
      <c r="G433" s="76">
        <f t="shared" si="98"/>
        <v>0</v>
      </c>
      <c r="H433" s="75">
        <f t="shared" si="102"/>
        <v>0</v>
      </c>
      <c r="I433" s="85" t="s">
        <v>38</v>
      </c>
      <c r="J433" s="78">
        <v>0.87</v>
      </c>
      <c r="K433" s="79"/>
      <c r="L433" s="655" t="s">
        <v>554</v>
      </c>
      <c r="M433" s="658"/>
      <c r="N433" s="658"/>
    </row>
    <row r="434" spans="1:14" ht="15.75" hidden="1" x14ac:dyDescent="0.25">
      <c r="A434" s="163">
        <f t="shared" si="103"/>
        <v>317</v>
      </c>
      <c r="B434" s="72" t="s">
        <v>35</v>
      </c>
      <c r="C434" s="119"/>
      <c r="D434" s="346" t="s">
        <v>305</v>
      </c>
      <c r="E434" s="76">
        <f t="shared" si="104"/>
        <v>0</v>
      </c>
      <c r="F434" s="76">
        <f t="shared" si="95"/>
        <v>0</v>
      </c>
      <c r="G434" s="76">
        <f t="shared" si="98"/>
        <v>0</v>
      </c>
      <c r="H434" s="75">
        <f t="shared" si="102"/>
        <v>0</v>
      </c>
      <c r="I434" s="85" t="s">
        <v>38</v>
      </c>
      <c r="J434" s="78">
        <v>1.44</v>
      </c>
      <c r="K434" s="79"/>
      <c r="L434" s="655" t="s">
        <v>554</v>
      </c>
      <c r="M434" s="658"/>
      <c r="N434" s="658"/>
    </row>
    <row r="435" spans="1:14" ht="15.75" x14ac:dyDescent="0.25">
      <c r="A435" s="483">
        <v>317</v>
      </c>
      <c r="B435" s="484" t="s">
        <v>39</v>
      </c>
      <c r="C435" s="533"/>
      <c r="D435" s="534" t="s">
        <v>306</v>
      </c>
      <c r="E435" s="467">
        <f t="shared" si="104"/>
        <v>0</v>
      </c>
      <c r="F435" s="467">
        <f t="shared" ref="F435:F472" si="105">ROUND(J435*0.93,6)*K435</f>
        <v>0</v>
      </c>
      <c r="G435" s="467">
        <f t="shared" si="98"/>
        <v>0</v>
      </c>
      <c r="H435" s="473">
        <f t="shared" si="102"/>
        <v>0</v>
      </c>
      <c r="I435" s="474" t="s">
        <v>38</v>
      </c>
      <c r="J435" s="535">
        <v>0.73</v>
      </c>
      <c r="K435" s="488"/>
      <c r="L435" s="634" t="s">
        <v>554</v>
      </c>
      <c r="M435" s="658"/>
      <c r="N435" s="658"/>
    </row>
    <row r="436" spans="1:14" ht="15.75" x14ac:dyDescent="0.25">
      <c r="A436" s="163">
        <f t="shared" si="103"/>
        <v>318</v>
      </c>
      <c r="B436" s="72" t="s">
        <v>35</v>
      </c>
      <c r="C436" s="119"/>
      <c r="D436" s="229" t="s">
        <v>307</v>
      </c>
      <c r="E436" s="76">
        <f t="shared" si="104"/>
        <v>0</v>
      </c>
      <c r="F436" s="76">
        <f t="shared" si="105"/>
        <v>0</v>
      </c>
      <c r="G436" s="76">
        <f t="shared" si="98"/>
        <v>0</v>
      </c>
      <c r="H436" s="75">
        <f t="shared" si="97"/>
        <v>0</v>
      </c>
      <c r="I436" s="85" t="s">
        <v>38</v>
      </c>
      <c r="J436" s="78">
        <v>0.7</v>
      </c>
      <c r="K436" s="79"/>
      <c r="L436" s="655" t="s">
        <v>554</v>
      </c>
      <c r="M436" s="658"/>
      <c r="N436" s="658"/>
    </row>
    <row r="437" spans="1:14" ht="15.75" x14ac:dyDescent="0.25">
      <c r="A437" s="483">
        <f t="shared" si="103"/>
        <v>319</v>
      </c>
      <c r="B437" s="472" t="s">
        <v>35</v>
      </c>
      <c r="C437" s="466" t="s">
        <v>76</v>
      </c>
      <c r="D437" s="536" t="s">
        <v>450</v>
      </c>
      <c r="E437" s="467">
        <f t="shared" si="104"/>
        <v>0</v>
      </c>
      <c r="F437" s="467">
        <f t="shared" si="105"/>
        <v>0</v>
      </c>
      <c r="G437" s="467">
        <f t="shared" si="98"/>
        <v>0</v>
      </c>
      <c r="H437" s="467">
        <f t="shared" si="97"/>
        <v>0</v>
      </c>
      <c r="I437" s="474" t="s">
        <v>38</v>
      </c>
      <c r="J437" s="469">
        <v>0.85</v>
      </c>
      <c r="K437" s="470"/>
      <c r="L437" s="634"/>
      <c r="M437" s="658"/>
      <c r="N437" s="658"/>
    </row>
    <row r="438" spans="1:14" ht="15.75" x14ac:dyDescent="0.25">
      <c r="A438" s="483">
        <f t="shared" si="103"/>
        <v>320</v>
      </c>
      <c r="B438" s="472" t="s">
        <v>35</v>
      </c>
      <c r="C438" s="466" t="s">
        <v>76</v>
      </c>
      <c r="D438" s="536" t="s">
        <v>451</v>
      </c>
      <c r="E438" s="467">
        <f t="shared" si="104"/>
        <v>0</v>
      </c>
      <c r="F438" s="467">
        <f t="shared" si="105"/>
        <v>0</v>
      </c>
      <c r="G438" s="467">
        <f t="shared" si="98"/>
        <v>0</v>
      </c>
      <c r="H438" s="467">
        <f t="shared" si="97"/>
        <v>0</v>
      </c>
      <c r="I438" s="468" t="s">
        <v>38</v>
      </c>
      <c r="J438" s="469">
        <v>0.85</v>
      </c>
      <c r="K438" s="470"/>
      <c r="L438" s="537"/>
      <c r="M438" s="658"/>
      <c r="N438" s="658"/>
    </row>
    <row r="439" spans="1:14" ht="15.75" x14ac:dyDescent="0.25">
      <c r="A439" s="483">
        <f t="shared" si="103"/>
        <v>321</v>
      </c>
      <c r="B439" s="472" t="s">
        <v>35</v>
      </c>
      <c r="C439" s="466" t="s">
        <v>76</v>
      </c>
      <c r="D439" s="536" t="s">
        <v>567</v>
      </c>
      <c r="E439" s="467">
        <f t="shared" si="104"/>
        <v>0</v>
      </c>
      <c r="F439" s="467">
        <f t="shared" si="105"/>
        <v>0</v>
      </c>
      <c r="G439" s="467">
        <f t="shared" si="98"/>
        <v>0</v>
      </c>
      <c r="H439" s="467">
        <f t="shared" si="97"/>
        <v>0</v>
      </c>
      <c r="I439" s="468" t="s">
        <v>38</v>
      </c>
      <c r="J439" s="469">
        <v>0.85</v>
      </c>
      <c r="K439" s="470"/>
      <c r="L439" s="634"/>
      <c r="M439" s="658"/>
      <c r="N439" s="658"/>
    </row>
    <row r="440" spans="1:14" ht="15.75" x14ac:dyDescent="0.25">
      <c r="A440" s="163">
        <f t="shared" si="103"/>
        <v>322</v>
      </c>
      <c r="B440" s="72" t="s">
        <v>35</v>
      </c>
      <c r="C440" s="81"/>
      <c r="D440" s="184" t="s">
        <v>308</v>
      </c>
      <c r="E440" s="76">
        <f t="shared" si="104"/>
        <v>0</v>
      </c>
      <c r="F440" s="76">
        <f t="shared" si="105"/>
        <v>0</v>
      </c>
      <c r="G440" s="76">
        <f t="shared" si="98"/>
        <v>0</v>
      </c>
      <c r="H440" s="76">
        <f t="shared" si="97"/>
        <v>0</v>
      </c>
      <c r="I440" s="77" t="s">
        <v>38</v>
      </c>
      <c r="J440" s="83">
        <v>0.68</v>
      </c>
      <c r="K440" s="84"/>
      <c r="L440" s="655" t="s">
        <v>554</v>
      </c>
      <c r="M440" s="658"/>
      <c r="N440" s="658"/>
    </row>
    <row r="441" spans="1:14" ht="15.75" x14ac:dyDescent="0.25">
      <c r="A441" s="163">
        <f t="shared" si="103"/>
        <v>323</v>
      </c>
      <c r="B441" s="72" t="s">
        <v>35</v>
      </c>
      <c r="C441" s="81"/>
      <c r="D441" s="256" t="s">
        <v>309</v>
      </c>
      <c r="E441" s="76">
        <f t="shared" si="104"/>
        <v>0</v>
      </c>
      <c r="F441" s="76">
        <f t="shared" si="105"/>
        <v>0</v>
      </c>
      <c r="G441" s="76">
        <f t="shared" si="98"/>
        <v>0</v>
      </c>
      <c r="H441" s="76">
        <f t="shared" si="97"/>
        <v>0</v>
      </c>
      <c r="I441" s="77" t="s">
        <v>38</v>
      </c>
      <c r="J441" s="83">
        <v>0.95</v>
      </c>
      <c r="K441" s="84"/>
      <c r="L441" s="655" t="s">
        <v>554</v>
      </c>
      <c r="M441" s="658"/>
      <c r="N441" s="658"/>
    </row>
    <row r="442" spans="1:14" ht="15.75" x14ac:dyDescent="0.25">
      <c r="A442" s="163">
        <f t="shared" si="103"/>
        <v>324</v>
      </c>
      <c r="B442" s="72" t="s">
        <v>35</v>
      </c>
      <c r="C442" s="81"/>
      <c r="D442" s="256" t="s">
        <v>452</v>
      </c>
      <c r="E442" s="76">
        <f t="shared" si="104"/>
        <v>0</v>
      </c>
      <c r="F442" s="76">
        <f t="shared" si="105"/>
        <v>0</v>
      </c>
      <c r="G442" s="76">
        <f t="shared" si="98"/>
        <v>0</v>
      </c>
      <c r="H442" s="76">
        <f t="shared" si="97"/>
        <v>0</v>
      </c>
      <c r="I442" s="77" t="s">
        <v>38</v>
      </c>
      <c r="J442" s="83">
        <v>1.18</v>
      </c>
      <c r="K442" s="84"/>
      <c r="L442" s="655" t="s">
        <v>554</v>
      </c>
      <c r="M442" s="658"/>
      <c r="N442" s="658"/>
    </row>
    <row r="443" spans="1:14" ht="17.25" customHeight="1" x14ac:dyDescent="0.25">
      <c r="A443" s="483">
        <f t="shared" si="103"/>
        <v>325</v>
      </c>
      <c r="B443" s="528" t="s">
        <v>39</v>
      </c>
      <c r="C443" s="466" t="s">
        <v>76</v>
      </c>
      <c r="D443" s="532" t="s">
        <v>310</v>
      </c>
      <c r="E443" s="467">
        <f t="shared" si="104"/>
        <v>0</v>
      </c>
      <c r="F443" s="467">
        <f t="shared" si="105"/>
        <v>0</v>
      </c>
      <c r="G443" s="467">
        <f t="shared" si="98"/>
        <v>0</v>
      </c>
      <c r="H443" s="467">
        <f t="shared" si="97"/>
        <v>0</v>
      </c>
      <c r="I443" s="468" t="s">
        <v>38</v>
      </c>
      <c r="J443" s="469">
        <v>2.0499999999999998</v>
      </c>
      <c r="K443" s="470"/>
      <c r="L443" s="629" t="s">
        <v>543</v>
      </c>
      <c r="M443" s="658"/>
      <c r="N443" s="658"/>
    </row>
    <row r="444" spans="1:14" ht="15.75" x14ac:dyDescent="0.25">
      <c r="A444" s="163">
        <f t="shared" si="103"/>
        <v>326</v>
      </c>
      <c r="B444" s="236" t="s">
        <v>39</v>
      </c>
      <c r="C444" s="81"/>
      <c r="D444" s="255" t="s">
        <v>312</v>
      </c>
      <c r="E444" s="76">
        <f t="shared" si="104"/>
        <v>0</v>
      </c>
      <c r="F444" s="76">
        <f t="shared" si="105"/>
        <v>0</v>
      </c>
      <c r="G444" s="76">
        <f t="shared" si="98"/>
        <v>0</v>
      </c>
      <c r="H444" s="76">
        <f t="shared" si="97"/>
        <v>0</v>
      </c>
      <c r="I444" s="165" t="s">
        <v>38</v>
      </c>
      <c r="J444" s="83">
        <v>1.21</v>
      </c>
      <c r="K444" s="355"/>
      <c r="L444" s="715"/>
      <c r="M444" s="658"/>
      <c r="N444" s="658"/>
    </row>
    <row r="445" spans="1:14" ht="15.75" x14ac:dyDescent="0.25">
      <c r="A445" s="163">
        <f t="shared" si="103"/>
        <v>327</v>
      </c>
      <c r="B445" s="72" t="s">
        <v>35</v>
      </c>
      <c r="C445" s="119" t="s">
        <v>76</v>
      </c>
      <c r="D445" s="346" t="s">
        <v>540</v>
      </c>
      <c r="E445" s="76">
        <f t="shared" si="104"/>
        <v>0</v>
      </c>
      <c r="F445" s="76">
        <f t="shared" si="105"/>
        <v>0</v>
      </c>
      <c r="G445" s="76">
        <f t="shared" si="98"/>
        <v>0</v>
      </c>
      <c r="H445" s="75">
        <f t="shared" si="97"/>
        <v>0</v>
      </c>
      <c r="I445" s="85"/>
      <c r="J445" s="78">
        <v>1.2</v>
      </c>
      <c r="K445" s="79"/>
      <c r="L445" s="269"/>
      <c r="M445" s="658"/>
      <c r="N445" s="658"/>
    </row>
    <row r="446" spans="1:14" ht="15.75" hidden="1" customHeight="1" x14ac:dyDescent="0.25">
      <c r="A446" s="163">
        <f t="shared" si="103"/>
        <v>328</v>
      </c>
      <c r="B446" s="236" t="s">
        <v>39</v>
      </c>
      <c r="C446" s="81"/>
      <c r="D446" s="255" t="s">
        <v>371</v>
      </c>
      <c r="E446" s="76">
        <f t="shared" si="104"/>
        <v>0</v>
      </c>
      <c r="F446" s="76">
        <f t="shared" si="105"/>
        <v>0</v>
      </c>
      <c r="G446" s="76">
        <f t="shared" si="98"/>
        <v>0</v>
      </c>
      <c r="H446" s="76">
        <f t="shared" si="97"/>
        <v>0</v>
      </c>
      <c r="I446" s="165" t="s">
        <v>38</v>
      </c>
      <c r="J446" s="83">
        <v>0.79</v>
      </c>
      <c r="K446" s="355"/>
      <c r="L446" s="631" t="s">
        <v>526</v>
      </c>
      <c r="M446" s="658"/>
      <c r="N446" s="658"/>
    </row>
    <row r="447" spans="1:14" ht="30.75" customHeight="1" x14ac:dyDescent="0.25">
      <c r="A447" s="163">
        <v>328</v>
      </c>
      <c r="B447" s="72" t="s">
        <v>35</v>
      </c>
      <c r="C447" s="81"/>
      <c r="D447" s="346" t="s">
        <v>313</v>
      </c>
      <c r="E447" s="76">
        <f t="shared" si="104"/>
        <v>0</v>
      </c>
      <c r="F447" s="76">
        <f t="shared" si="105"/>
        <v>0</v>
      </c>
      <c r="G447" s="76">
        <f t="shared" si="98"/>
        <v>0</v>
      </c>
      <c r="H447" s="76">
        <f t="shared" si="97"/>
        <v>0</v>
      </c>
      <c r="I447" s="354" t="s">
        <v>311</v>
      </c>
      <c r="J447" s="78">
        <v>1.26</v>
      </c>
      <c r="K447" s="356"/>
      <c r="L447" s="715"/>
      <c r="M447" s="658"/>
      <c r="N447" s="658"/>
    </row>
    <row r="448" spans="1:14" ht="16.5" customHeight="1" x14ac:dyDescent="0.25">
      <c r="A448" s="163">
        <f t="shared" si="103"/>
        <v>329</v>
      </c>
      <c r="B448" s="72" t="s">
        <v>35</v>
      </c>
      <c r="C448" s="81"/>
      <c r="D448" s="255" t="s">
        <v>370</v>
      </c>
      <c r="E448" s="76">
        <f t="shared" si="104"/>
        <v>0</v>
      </c>
      <c r="F448" s="76">
        <f t="shared" si="105"/>
        <v>0</v>
      </c>
      <c r="G448" s="76">
        <f t="shared" si="98"/>
        <v>0</v>
      </c>
      <c r="H448" s="76">
        <f t="shared" si="97"/>
        <v>0</v>
      </c>
      <c r="I448" s="165" t="s">
        <v>38</v>
      </c>
      <c r="J448" s="83">
        <v>0.76</v>
      </c>
      <c r="K448" s="355"/>
      <c r="L448" s="715" t="s">
        <v>554</v>
      </c>
      <c r="M448" s="658"/>
      <c r="N448" s="658"/>
    </row>
    <row r="449" spans="1:14" ht="26.25" customHeight="1" x14ac:dyDescent="0.25">
      <c r="A449" s="163">
        <f t="shared" si="103"/>
        <v>330</v>
      </c>
      <c r="B449" s="72" t="s">
        <v>35</v>
      </c>
      <c r="C449" s="119" t="s">
        <v>83</v>
      </c>
      <c r="D449" s="346" t="s">
        <v>314</v>
      </c>
      <c r="E449" s="76">
        <f t="shared" si="104"/>
        <v>0</v>
      </c>
      <c r="F449" s="76">
        <f t="shared" si="105"/>
        <v>0</v>
      </c>
      <c r="G449" s="76">
        <f t="shared" ref="G449:G484" si="106">ROUND(J449*0.95,6)*K449</f>
        <v>0</v>
      </c>
      <c r="H449" s="76">
        <f t="shared" si="97"/>
        <v>0</v>
      </c>
      <c r="I449" s="354" t="s">
        <v>311</v>
      </c>
      <c r="J449" s="78">
        <v>1.26</v>
      </c>
      <c r="K449" s="356"/>
      <c r="L449" s="715"/>
      <c r="M449" s="658"/>
      <c r="N449" s="658"/>
    </row>
    <row r="450" spans="1:14" ht="15.75" customHeight="1" x14ac:dyDescent="0.25">
      <c r="A450" s="163">
        <f t="shared" si="103"/>
        <v>331</v>
      </c>
      <c r="B450" s="72" t="s">
        <v>35</v>
      </c>
      <c r="C450" s="119" t="s">
        <v>83</v>
      </c>
      <c r="D450" s="346" t="s">
        <v>315</v>
      </c>
      <c r="E450" s="76">
        <f t="shared" si="104"/>
        <v>0</v>
      </c>
      <c r="F450" s="76">
        <f t="shared" si="105"/>
        <v>0</v>
      </c>
      <c r="G450" s="76">
        <f t="shared" si="106"/>
        <v>0</v>
      </c>
      <c r="H450" s="76">
        <f>J450*K450</f>
        <v>0</v>
      </c>
      <c r="I450" s="85" t="s">
        <v>38</v>
      </c>
      <c r="J450" s="78">
        <v>0.81</v>
      </c>
      <c r="K450" s="356"/>
      <c r="L450" s="656" t="s">
        <v>554</v>
      </c>
      <c r="M450" s="658"/>
      <c r="N450" s="658"/>
    </row>
    <row r="451" spans="1:14" ht="18" customHeight="1" x14ac:dyDescent="0.25">
      <c r="A451" s="483">
        <f t="shared" si="103"/>
        <v>332</v>
      </c>
      <c r="B451" s="472" t="s">
        <v>35</v>
      </c>
      <c r="C451" s="533" t="s">
        <v>36</v>
      </c>
      <c r="D451" s="540" t="s">
        <v>529</v>
      </c>
      <c r="E451" s="467">
        <f t="shared" si="104"/>
        <v>0</v>
      </c>
      <c r="F451" s="467">
        <f t="shared" si="105"/>
        <v>0</v>
      </c>
      <c r="G451" s="467">
        <f t="shared" si="106"/>
        <v>0</v>
      </c>
      <c r="H451" s="467">
        <f t="shared" ref="H451:H453" si="107">J451*K451</f>
        <v>0</v>
      </c>
      <c r="I451" s="474" t="s">
        <v>38</v>
      </c>
      <c r="J451" s="535">
        <v>1.52</v>
      </c>
      <c r="K451" s="470"/>
      <c r="L451" s="634"/>
      <c r="M451" s="658"/>
      <c r="N451" s="658"/>
    </row>
    <row r="452" spans="1:14" ht="16.5" customHeight="1" x14ac:dyDescent="0.25">
      <c r="A452" s="163">
        <f t="shared" si="103"/>
        <v>333</v>
      </c>
      <c r="B452" s="72" t="s">
        <v>35</v>
      </c>
      <c r="C452" s="119"/>
      <c r="D452" s="306" t="s">
        <v>512</v>
      </c>
      <c r="E452" s="76">
        <f t="shared" si="104"/>
        <v>0</v>
      </c>
      <c r="F452" s="76">
        <f t="shared" si="105"/>
        <v>0</v>
      </c>
      <c r="G452" s="76">
        <f t="shared" si="106"/>
        <v>0</v>
      </c>
      <c r="H452" s="76">
        <f t="shared" si="107"/>
        <v>0</v>
      </c>
      <c r="I452" s="85" t="s">
        <v>38</v>
      </c>
      <c r="J452" s="78">
        <v>0.72</v>
      </c>
      <c r="K452" s="356"/>
      <c r="L452" s="237" t="s">
        <v>43</v>
      </c>
      <c r="M452" s="658"/>
      <c r="N452" s="658"/>
    </row>
    <row r="453" spans="1:14" ht="15.75" x14ac:dyDescent="0.25">
      <c r="A453" s="163">
        <f t="shared" si="103"/>
        <v>334</v>
      </c>
      <c r="B453" s="72" t="s">
        <v>35</v>
      </c>
      <c r="C453" s="119"/>
      <c r="D453" s="306" t="s">
        <v>316</v>
      </c>
      <c r="E453" s="76">
        <f t="shared" si="104"/>
        <v>0</v>
      </c>
      <c r="F453" s="76">
        <f t="shared" si="105"/>
        <v>0</v>
      </c>
      <c r="G453" s="76">
        <f t="shared" si="106"/>
        <v>0</v>
      </c>
      <c r="H453" s="76">
        <f t="shared" si="107"/>
        <v>0</v>
      </c>
      <c r="I453" s="85" t="s">
        <v>38</v>
      </c>
      <c r="J453" s="78">
        <v>1.1000000000000001</v>
      </c>
      <c r="K453" s="356"/>
      <c r="L453" s="238" t="s">
        <v>43</v>
      </c>
      <c r="M453" s="658"/>
      <c r="N453" s="658"/>
    </row>
    <row r="454" spans="1:14" ht="17.25" customHeight="1" x14ac:dyDescent="0.2">
      <c r="A454" s="483">
        <f t="shared" si="103"/>
        <v>335</v>
      </c>
      <c r="B454" s="528" t="s">
        <v>39</v>
      </c>
      <c r="C454" s="529" t="s">
        <v>51</v>
      </c>
      <c r="D454" s="530" t="s">
        <v>317</v>
      </c>
      <c r="E454" s="467">
        <f t="shared" si="104"/>
        <v>0</v>
      </c>
      <c r="F454" s="467">
        <f t="shared" si="105"/>
        <v>0</v>
      </c>
      <c r="G454" s="467">
        <f t="shared" si="106"/>
        <v>0</v>
      </c>
      <c r="H454" s="467">
        <f t="shared" si="97"/>
        <v>0</v>
      </c>
      <c r="I454" s="468" t="s">
        <v>38</v>
      </c>
      <c r="J454" s="469">
        <v>1.5</v>
      </c>
      <c r="K454" s="531"/>
      <c r="L454" s="629" t="s">
        <v>397</v>
      </c>
      <c r="M454" s="658"/>
      <c r="N454" s="658"/>
    </row>
    <row r="455" spans="1:14" ht="30.75" customHeight="1" thickBot="1" x14ac:dyDescent="0.3">
      <c r="A455" s="163">
        <f t="shared" si="103"/>
        <v>336</v>
      </c>
      <c r="B455" s="72" t="s">
        <v>35</v>
      </c>
      <c r="C455" s="81" t="s">
        <v>36</v>
      </c>
      <c r="D455" s="186" t="s">
        <v>318</v>
      </c>
      <c r="E455" s="76">
        <f t="shared" si="104"/>
        <v>0</v>
      </c>
      <c r="F455" s="76">
        <f t="shared" si="105"/>
        <v>0</v>
      </c>
      <c r="G455" s="76">
        <f t="shared" si="106"/>
        <v>0</v>
      </c>
      <c r="H455" s="76">
        <f t="shared" si="97"/>
        <v>0</v>
      </c>
      <c r="I455" s="77" t="s">
        <v>38</v>
      </c>
      <c r="J455" s="357">
        <v>0.87</v>
      </c>
      <c r="K455" s="356"/>
      <c r="L455" s="735"/>
      <c r="M455" s="658"/>
      <c r="N455" s="658"/>
    </row>
    <row r="456" spans="1:14" ht="16.5" thickBot="1" x14ac:dyDescent="0.25">
      <c r="A456" s="358"/>
      <c r="B456" s="331"/>
      <c r="C456" s="359"/>
      <c r="D456" s="333" t="s">
        <v>319</v>
      </c>
      <c r="E456" s="334"/>
      <c r="F456" s="334"/>
      <c r="G456" s="334"/>
      <c r="H456" s="181"/>
      <c r="I456" s="334"/>
      <c r="J456" s="335"/>
      <c r="K456" s="360"/>
      <c r="L456" s="751"/>
      <c r="M456" s="658"/>
      <c r="N456" s="658"/>
    </row>
    <row r="457" spans="1:14" ht="15.75" x14ac:dyDescent="0.25">
      <c r="A457" s="147">
        <f>A455+1</f>
        <v>337</v>
      </c>
      <c r="B457" s="239" t="s">
        <v>35</v>
      </c>
      <c r="C457" s="319" t="s">
        <v>76</v>
      </c>
      <c r="D457" s="172" t="s">
        <v>468</v>
      </c>
      <c r="E457" s="151">
        <f>ROUND(J457*0.9,6)*K457</f>
        <v>0</v>
      </c>
      <c r="F457" s="151">
        <f t="shared" si="105"/>
        <v>0</v>
      </c>
      <c r="G457" s="151">
        <f t="shared" si="106"/>
        <v>0</v>
      </c>
      <c r="H457" s="189">
        <f t="shared" si="97"/>
        <v>0</v>
      </c>
      <c r="I457" s="227" t="s">
        <v>38</v>
      </c>
      <c r="J457" s="100">
        <v>0.67</v>
      </c>
      <c r="K457" s="101"/>
      <c r="L457" s="752" t="s">
        <v>397</v>
      </c>
      <c r="M457" s="658"/>
      <c r="N457" s="658"/>
    </row>
    <row r="458" spans="1:14" ht="15.75" hidden="1" x14ac:dyDescent="0.25">
      <c r="A458" s="147">
        <f t="shared" ref="A458:A471" si="108">A457+1</f>
        <v>338</v>
      </c>
      <c r="B458" s="239" t="s">
        <v>35</v>
      </c>
      <c r="C458" s="319"/>
      <c r="D458" s="172" t="s">
        <v>320</v>
      </c>
      <c r="E458" s="151">
        <f t="shared" ref="E458:E472" si="109">ROUND(J458*0.9,6)*K458</f>
        <v>0</v>
      </c>
      <c r="F458" s="151">
        <f t="shared" si="105"/>
        <v>0</v>
      </c>
      <c r="G458" s="151">
        <f t="shared" si="106"/>
        <v>0</v>
      </c>
      <c r="H458" s="189">
        <f t="shared" si="97"/>
        <v>0</v>
      </c>
      <c r="I458" s="227" t="s">
        <v>38</v>
      </c>
      <c r="J458" s="100">
        <v>0.98</v>
      </c>
      <c r="K458" s="101"/>
      <c r="L458" s="753" t="s">
        <v>526</v>
      </c>
      <c r="M458" s="658"/>
      <c r="N458" s="658"/>
    </row>
    <row r="459" spans="1:14" ht="16.5" thickBot="1" x14ac:dyDescent="0.3">
      <c r="A459" s="154">
        <v>338</v>
      </c>
      <c r="B459" s="155" t="s">
        <v>35</v>
      </c>
      <c r="C459" s="310" t="s">
        <v>76</v>
      </c>
      <c r="D459" s="157" t="s">
        <v>321</v>
      </c>
      <c r="E459" s="158">
        <f t="shared" si="109"/>
        <v>0</v>
      </c>
      <c r="F459" s="158">
        <f t="shared" si="105"/>
        <v>0</v>
      </c>
      <c r="G459" s="158">
        <f t="shared" si="106"/>
        <v>0</v>
      </c>
      <c r="H459" s="158">
        <f t="shared" si="97"/>
        <v>0</v>
      </c>
      <c r="I459" s="288" t="s">
        <v>38</v>
      </c>
      <c r="J459" s="160">
        <v>0.68</v>
      </c>
      <c r="K459" s="161"/>
      <c r="L459" s="754" t="s">
        <v>397</v>
      </c>
      <c r="M459" s="658"/>
      <c r="N459" s="658"/>
    </row>
    <row r="460" spans="1:14" ht="15.75" hidden="1" x14ac:dyDescent="0.25">
      <c r="A460" s="483">
        <f t="shared" si="108"/>
        <v>339</v>
      </c>
      <c r="B460" s="525" t="s">
        <v>35</v>
      </c>
      <c r="C460" s="485" t="s">
        <v>36</v>
      </c>
      <c r="D460" s="526" t="s">
        <v>322</v>
      </c>
      <c r="E460" s="473">
        <f t="shared" si="109"/>
        <v>0</v>
      </c>
      <c r="F460" s="473">
        <f t="shared" si="105"/>
        <v>0</v>
      </c>
      <c r="G460" s="473">
        <f t="shared" si="106"/>
        <v>0</v>
      </c>
      <c r="H460" s="473">
        <f t="shared" si="97"/>
        <v>0</v>
      </c>
      <c r="I460" s="474" t="s">
        <v>38</v>
      </c>
      <c r="J460" s="524">
        <v>0.7</v>
      </c>
      <c r="K460" s="488"/>
      <c r="L460" s="527" t="s">
        <v>526</v>
      </c>
      <c r="M460" s="658"/>
      <c r="N460" s="658"/>
    </row>
    <row r="461" spans="1:14" ht="15.75" x14ac:dyDescent="0.25">
      <c r="A461" s="163">
        <v>339</v>
      </c>
      <c r="B461" s="86" t="s">
        <v>35</v>
      </c>
      <c r="C461" s="81"/>
      <c r="D461" s="208" t="s">
        <v>323</v>
      </c>
      <c r="E461" s="76">
        <f t="shared" si="109"/>
        <v>0</v>
      </c>
      <c r="F461" s="76">
        <f t="shared" si="105"/>
        <v>0</v>
      </c>
      <c r="G461" s="76">
        <f t="shared" si="106"/>
        <v>0</v>
      </c>
      <c r="H461" s="75">
        <f t="shared" si="97"/>
        <v>0</v>
      </c>
      <c r="I461" s="85" t="s">
        <v>38</v>
      </c>
      <c r="J461" s="83">
        <v>0.64</v>
      </c>
      <c r="K461" s="84"/>
      <c r="L461" s="656" t="s">
        <v>397</v>
      </c>
      <c r="M461" s="658"/>
      <c r="N461" s="658"/>
    </row>
    <row r="462" spans="1:14" ht="15.75" x14ac:dyDescent="0.25">
      <c r="A462" s="163">
        <f t="shared" si="108"/>
        <v>340</v>
      </c>
      <c r="B462" s="86" t="s">
        <v>35</v>
      </c>
      <c r="C462" s="81"/>
      <c r="D462" s="208" t="s">
        <v>324</v>
      </c>
      <c r="E462" s="76">
        <f t="shared" si="109"/>
        <v>0</v>
      </c>
      <c r="F462" s="76">
        <f t="shared" si="105"/>
        <v>0</v>
      </c>
      <c r="G462" s="76">
        <f t="shared" si="106"/>
        <v>0</v>
      </c>
      <c r="H462" s="75">
        <f t="shared" si="97"/>
        <v>0</v>
      </c>
      <c r="I462" s="85" t="s">
        <v>38</v>
      </c>
      <c r="J462" s="83">
        <v>0.86</v>
      </c>
      <c r="K462" s="84"/>
      <c r="L462" s="656" t="s">
        <v>550</v>
      </c>
      <c r="M462" s="658"/>
      <c r="N462" s="658"/>
    </row>
    <row r="463" spans="1:14" ht="16.5" customHeight="1" thickBot="1" x14ac:dyDescent="0.3">
      <c r="A463" s="657">
        <f t="shared" si="108"/>
        <v>341</v>
      </c>
      <c r="B463" s="167" t="s">
        <v>35</v>
      </c>
      <c r="C463" s="284" t="s">
        <v>58</v>
      </c>
      <c r="D463" s="168" t="s">
        <v>325</v>
      </c>
      <c r="E463" s="90">
        <f t="shared" si="109"/>
        <v>0</v>
      </c>
      <c r="F463" s="90">
        <f t="shared" si="105"/>
        <v>0</v>
      </c>
      <c r="G463" s="90">
        <f t="shared" si="106"/>
        <v>0</v>
      </c>
      <c r="H463" s="90">
        <f>J463*K463</f>
        <v>0</v>
      </c>
      <c r="I463" s="91" t="s">
        <v>38</v>
      </c>
      <c r="J463" s="170">
        <v>0.67</v>
      </c>
      <c r="K463" s="171"/>
      <c r="L463" s="747" t="s">
        <v>550</v>
      </c>
      <c r="M463" s="658"/>
      <c r="N463" s="658"/>
    </row>
    <row r="464" spans="1:14" ht="15.75" x14ac:dyDescent="0.25">
      <c r="A464" s="285">
        <f t="shared" si="108"/>
        <v>342</v>
      </c>
      <c r="B464" s="449" t="s">
        <v>35</v>
      </c>
      <c r="C464" s="450" t="s">
        <v>36</v>
      </c>
      <c r="D464" s="143" t="s">
        <v>469</v>
      </c>
      <c r="E464" s="98">
        <f t="shared" si="109"/>
        <v>0</v>
      </c>
      <c r="F464" s="98">
        <f t="shared" si="105"/>
        <v>0</v>
      </c>
      <c r="G464" s="144">
        <f t="shared" si="106"/>
        <v>0</v>
      </c>
      <c r="H464" s="144">
        <f>J464*K464</f>
        <v>0</v>
      </c>
      <c r="I464" s="173" t="s">
        <v>38</v>
      </c>
      <c r="J464" s="145">
        <v>0.81</v>
      </c>
      <c r="K464" s="146"/>
      <c r="L464" s="748"/>
      <c r="M464" s="658"/>
      <c r="N464" s="658"/>
    </row>
    <row r="465" spans="1:14" ht="15.75" hidden="1" x14ac:dyDescent="0.25">
      <c r="A465" s="94">
        <f t="shared" si="108"/>
        <v>343</v>
      </c>
      <c r="B465" s="361" t="s">
        <v>39</v>
      </c>
      <c r="C465" s="312"/>
      <c r="D465" s="172" t="s">
        <v>326</v>
      </c>
      <c r="E465" s="151">
        <f t="shared" si="109"/>
        <v>0</v>
      </c>
      <c r="F465" s="151">
        <f t="shared" si="105"/>
        <v>0</v>
      </c>
      <c r="G465" s="98">
        <f t="shared" si="106"/>
        <v>0</v>
      </c>
      <c r="H465" s="98">
        <f t="shared" si="97"/>
        <v>0</v>
      </c>
      <c r="I465" s="173" t="s">
        <v>38</v>
      </c>
      <c r="J465" s="105">
        <v>0.77</v>
      </c>
      <c r="K465" s="106"/>
      <c r="L465" s="749"/>
      <c r="M465" s="658"/>
      <c r="N465" s="658"/>
    </row>
    <row r="466" spans="1:14" ht="15.75" x14ac:dyDescent="0.25">
      <c r="A466" s="147">
        <v>343</v>
      </c>
      <c r="B466" s="361" t="s">
        <v>39</v>
      </c>
      <c r="C466" s="312" t="s">
        <v>36</v>
      </c>
      <c r="D466" s="172" t="s">
        <v>327</v>
      </c>
      <c r="E466" s="151">
        <f t="shared" si="109"/>
        <v>0</v>
      </c>
      <c r="F466" s="151">
        <f t="shared" si="105"/>
        <v>0</v>
      </c>
      <c r="G466" s="151">
        <f t="shared" si="106"/>
        <v>0</v>
      </c>
      <c r="H466" s="98">
        <f t="shared" si="97"/>
        <v>0</v>
      </c>
      <c r="I466" s="173" t="s">
        <v>38</v>
      </c>
      <c r="J466" s="105">
        <v>0.68</v>
      </c>
      <c r="K466" s="106"/>
      <c r="L466" s="750" t="s">
        <v>397</v>
      </c>
      <c r="M466" s="658"/>
      <c r="N466" s="658"/>
    </row>
    <row r="467" spans="1:14" ht="15.75" x14ac:dyDescent="0.25">
      <c r="A467" s="147">
        <f t="shared" si="108"/>
        <v>344</v>
      </c>
      <c r="B467" s="95" t="s">
        <v>39</v>
      </c>
      <c r="C467" s="312" t="s">
        <v>36</v>
      </c>
      <c r="D467" s="172" t="s">
        <v>328</v>
      </c>
      <c r="E467" s="151">
        <f t="shared" si="109"/>
        <v>0</v>
      </c>
      <c r="F467" s="151">
        <f t="shared" si="105"/>
        <v>0</v>
      </c>
      <c r="G467" s="151">
        <f t="shared" si="106"/>
        <v>0</v>
      </c>
      <c r="H467" s="98">
        <f t="shared" si="97"/>
        <v>0</v>
      </c>
      <c r="I467" s="173" t="s">
        <v>38</v>
      </c>
      <c r="J467" s="100">
        <v>0.68</v>
      </c>
      <c r="K467" s="101"/>
      <c r="L467" s="736"/>
      <c r="M467" s="658"/>
      <c r="N467" s="658"/>
    </row>
    <row r="468" spans="1:14" ht="15.75" x14ac:dyDescent="0.25">
      <c r="A468" s="147">
        <f t="shared" si="108"/>
        <v>345</v>
      </c>
      <c r="B468" s="95" t="s">
        <v>39</v>
      </c>
      <c r="C468" s="312"/>
      <c r="D468" s="172" t="s">
        <v>329</v>
      </c>
      <c r="E468" s="151">
        <f t="shared" si="109"/>
        <v>0</v>
      </c>
      <c r="F468" s="151">
        <f t="shared" si="105"/>
        <v>0</v>
      </c>
      <c r="G468" s="151">
        <f t="shared" si="106"/>
        <v>0</v>
      </c>
      <c r="H468" s="98">
        <f t="shared" si="97"/>
        <v>0</v>
      </c>
      <c r="I468" s="173" t="s">
        <v>38</v>
      </c>
      <c r="J468" s="100">
        <v>0.77</v>
      </c>
      <c r="K468" s="101"/>
      <c r="L468" s="750" t="s">
        <v>397</v>
      </c>
      <c r="M468" s="658"/>
      <c r="N468" s="658"/>
    </row>
    <row r="469" spans="1:14" ht="15.75" x14ac:dyDescent="0.25">
      <c r="A469" s="147">
        <f t="shared" si="108"/>
        <v>346</v>
      </c>
      <c r="B469" s="239" t="s">
        <v>35</v>
      </c>
      <c r="C469" s="362"/>
      <c r="D469" s="172" t="s">
        <v>330</v>
      </c>
      <c r="E469" s="151">
        <f t="shared" si="109"/>
        <v>0</v>
      </c>
      <c r="F469" s="151">
        <f t="shared" si="105"/>
        <v>0</v>
      </c>
      <c r="G469" s="151">
        <f t="shared" si="106"/>
        <v>0</v>
      </c>
      <c r="H469" s="98">
        <f t="shared" si="97"/>
        <v>0</v>
      </c>
      <c r="I469" s="173" t="s">
        <v>38</v>
      </c>
      <c r="J469" s="100">
        <v>0.6</v>
      </c>
      <c r="K469" s="101"/>
      <c r="L469" s="102"/>
      <c r="M469" s="658"/>
      <c r="N469" s="658"/>
    </row>
    <row r="470" spans="1:14" ht="15.75" hidden="1" x14ac:dyDescent="0.25">
      <c r="A470" s="147">
        <f t="shared" si="108"/>
        <v>347</v>
      </c>
      <c r="B470" s="95" t="s">
        <v>39</v>
      </c>
      <c r="C470" s="312"/>
      <c r="D470" s="172" t="s">
        <v>375</v>
      </c>
      <c r="E470" s="151">
        <f t="shared" si="109"/>
        <v>0</v>
      </c>
      <c r="F470" s="151">
        <f t="shared" si="105"/>
        <v>0</v>
      </c>
      <c r="G470" s="151">
        <f t="shared" si="106"/>
        <v>0</v>
      </c>
      <c r="H470" s="98">
        <f t="shared" si="97"/>
        <v>0</v>
      </c>
      <c r="I470" s="173" t="s">
        <v>38</v>
      </c>
      <c r="J470" s="100">
        <v>0.78</v>
      </c>
      <c r="K470" s="101"/>
      <c r="L470" s="633" t="s">
        <v>561</v>
      </c>
      <c r="M470" s="658"/>
      <c r="N470" s="658"/>
    </row>
    <row r="471" spans="1:14" ht="15.75" hidden="1" x14ac:dyDescent="0.25">
      <c r="A471" s="147">
        <f t="shared" si="108"/>
        <v>348</v>
      </c>
      <c r="B471" s="239" t="s">
        <v>35</v>
      </c>
      <c r="C471" s="362"/>
      <c r="D471" s="172" t="s">
        <v>331</v>
      </c>
      <c r="E471" s="151">
        <f t="shared" si="109"/>
        <v>0</v>
      </c>
      <c r="F471" s="151">
        <f t="shared" si="105"/>
        <v>0</v>
      </c>
      <c r="G471" s="151">
        <f t="shared" si="106"/>
        <v>0</v>
      </c>
      <c r="H471" s="98">
        <f t="shared" si="97"/>
        <v>0</v>
      </c>
      <c r="I471" s="173" t="s">
        <v>38</v>
      </c>
      <c r="J471" s="100">
        <v>0.64</v>
      </c>
      <c r="K471" s="101"/>
      <c r="L471" s="102"/>
      <c r="M471" s="658"/>
      <c r="N471" s="658"/>
    </row>
    <row r="472" spans="1:14" ht="16.5" thickBot="1" x14ac:dyDescent="0.3">
      <c r="A472" s="154">
        <v>347</v>
      </c>
      <c r="B472" s="155" t="s">
        <v>35</v>
      </c>
      <c r="C472" s="445"/>
      <c r="D472" s="157" t="s">
        <v>332</v>
      </c>
      <c r="E472" s="158">
        <f t="shared" si="109"/>
        <v>0</v>
      </c>
      <c r="F472" s="158">
        <f t="shared" si="105"/>
        <v>0</v>
      </c>
      <c r="G472" s="158">
        <f t="shared" si="106"/>
        <v>0</v>
      </c>
      <c r="H472" s="158">
        <f t="shared" si="97"/>
        <v>0</v>
      </c>
      <c r="I472" s="159" t="s">
        <v>38</v>
      </c>
      <c r="J472" s="160">
        <v>0.64</v>
      </c>
      <c r="K472" s="161"/>
      <c r="L472" s="162"/>
      <c r="M472" s="658"/>
      <c r="N472" s="658"/>
    </row>
    <row r="473" spans="1:14" ht="21" thickBot="1" x14ac:dyDescent="0.25">
      <c r="A473" s="850" t="s">
        <v>333</v>
      </c>
      <c r="B473" s="851"/>
      <c r="C473" s="851"/>
      <c r="D473" s="851"/>
      <c r="E473" s="440"/>
      <c r="F473" s="440"/>
      <c r="G473" s="440"/>
      <c r="H473" s="365"/>
      <c r="I473" s="365"/>
      <c r="J473" s="365"/>
      <c r="K473" s="366"/>
      <c r="L473" s="367"/>
      <c r="M473" s="658"/>
      <c r="N473" s="658"/>
    </row>
    <row r="474" spans="1:14" ht="15.75" customHeight="1" x14ac:dyDescent="0.2">
      <c r="A474" s="852" t="s">
        <v>24</v>
      </c>
      <c r="B474" s="368"/>
      <c r="C474" s="369"/>
      <c r="D474" s="854" t="s">
        <v>27</v>
      </c>
      <c r="E474" s="856"/>
      <c r="F474" s="856"/>
      <c r="G474" s="856"/>
      <c r="H474" s="856"/>
      <c r="I474" s="370" t="s">
        <v>28</v>
      </c>
      <c r="J474" s="858"/>
      <c r="K474" s="371"/>
      <c r="L474" s="756" t="s">
        <v>31</v>
      </c>
      <c r="M474" s="658"/>
      <c r="N474" s="658"/>
    </row>
    <row r="475" spans="1:14" ht="15.75" customHeight="1" thickBot="1" x14ac:dyDescent="0.25">
      <c r="A475" s="853"/>
      <c r="B475" s="372"/>
      <c r="C475" s="373"/>
      <c r="D475" s="855"/>
      <c r="E475" s="857"/>
      <c r="F475" s="857"/>
      <c r="G475" s="857"/>
      <c r="H475" s="857"/>
      <c r="I475" s="374" t="s">
        <v>33</v>
      </c>
      <c r="J475" s="859"/>
      <c r="K475" s="375"/>
      <c r="L475" s="757"/>
      <c r="M475" s="658"/>
      <c r="N475" s="658"/>
    </row>
    <row r="476" spans="1:14" ht="15.75" hidden="1" customHeight="1" thickBot="1" x14ac:dyDescent="0.3">
      <c r="A476" s="290" t="e">
        <f>#REF!+1</f>
        <v>#REF!</v>
      </c>
      <c r="B476" s="399" t="s">
        <v>35</v>
      </c>
      <c r="C476" s="400"/>
      <c r="D476" s="671" t="s">
        <v>470</v>
      </c>
      <c r="E476" s="90">
        <f t="shared" ref="E476:E514" si="110">ROUND(J476*0.9,6)*K476</f>
        <v>0</v>
      </c>
      <c r="F476" s="75">
        <f>ROUND(J476*0.93,6)*K476</f>
        <v>0</v>
      </c>
      <c r="G476" s="90">
        <f t="shared" si="106"/>
        <v>0</v>
      </c>
      <c r="H476" s="90">
        <f t="shared" ref="H476:H514" si="111">J476*K476</f>
        <v>0</v>
      </c>
      <c r="I476" s="91" t="s">
        <v>38</v>
      </c>
      <c r="J476" s="401">
        <v>0.67</v>
      </c>
      <c r="K476" s="171"/>
      <c r="L476" s="664" t="s">
        <v>397</v>
      </c>
      <c r="M476" s="658"/>
      <c r="N476" s="658"/>
    </row>
    <row r="477" spans="1:14" ht="15.75" hidden="1" x14ac:dyDescent="0.25">
      <c r="A477" s="94" t="e">
        <f t="shared" ref="A477" si="112">A476+1</f>
        <v>#REF!</v>
      </c>
      <c r="B477" s="376" t="s">
        <v>35</v>
      </c>
      <c r="C477" s="312"/>
      <c r="D477" s="377" t="s">
        <v>334</v>
      </c>
      <c r="E477" s="98">
        <f t="shared" si="110"/>
        <v>0</v>
      </c>
      <c r="F477" s="98">
        <f t="shared" ref="F477:F514" si="113">ROUND(J477*0.93,6)*K477</f>
        <v>0</v>
      </c>
      <c r="G477" s="98">
        <f t="shared" si="106"/>
        <v>0</v>
      </c>
      <c r="H477" s="98">
        <f t="shared" si="111"/>
        <v>0</v>
      </c>
      <c r="I477" s="99" t="s">
        <v>38</v>
      </c>
      <c r="J477" s="289">
        <v>0.67</v>
      </c>
      <c r="K477" s="106"/>
      <c r="L477" s="378" t="s">
        <v>43</v>
      </c>
      <c r="M477" s="658"/>
      <c r="N477" s="658"/>
    </row>
    <row r="478" spans="1:14" ht="16.5" customHeight="1" x14ac:dyDescent="0.25">
      <c r="A478" s="147">
        <v>348</v>
      </c>
      <c r="B478" s="376" t="s">
        <v>35</v>
      </c>
      <c r="C478" s="312"/>
      <c r="D478" s="377" t="s">
        <v>471</v>
      </c>
      <c r="E478" s="151">
        <f t="shared" si="110"/>
        <v>0</v>
      </c>
      <c r="F478" s="151">
        <f t="shared" si="113"/>
        <v>0</v>
      </c>
      <c r="G478" s="151">
        <f t="shared" si="106"/>
        <v>0</v>
      </c>
      <c r="H478" s="98">
        <f t="shared" si="111"/>
        <v>0</v>
      </c>
      <c r="I478" s="99" t="s">
        <v>38</v>
      </c>
      <c r="J478" s="289">
        <v>0.67</v>
      </c>
      <c r="K478" s="101"/>
      <c r="L478" s="649" t="s">
        <v>397</v>
      </c>
      <c r="M478" s="658"/>
      <c r="N478" s="658"/>
    </row>
    <row r="479" spans="1:14" ht="15.75" x14ac:dyDescent="0.25">
      <c r="A479" s="511">
        <f>A478+1</f>
        <v>349</v>
      </c>
      <c r="B479" s="522" t="s">
        <v>35</v>
      </c>
      <c r="C479" s="485"/>
      <c r="D479" s="523" t="s">
        <v>335</v>
      </c>
      <c r="E479" s="467">
        <f t="shared" si="110"/>
        <v>0</v>
      </c>
      <c r="F479" s="467">
        <f t="shared" si="113"/>
        <v>0</v>
      </c>
      <c r="G479" s="467">
        <f t="shared" si="106"/>
        <v>0</v>
      </c>
      <c r="H479" s="473">
        <f t="shared" si="111"/>
        <v>0</v>
      </c>
      <c r="I479" s="474" t="s">
        <v>38</v>
      </c>
      <c r="J479" s="524">
        <v>0.73</v>
      </c>
      <c r="K479" s="488"/>
      <c r="L479" s="737" t="s">
        <v>397</v>
      </c>
      <c r="M479" s="658"/>
      <c r="N479" s="658"/>
    </row>
    <row r="480" spans="1:14" ht="15.75" x14ac:dyDescent="0.25">
      <c r="A480" s="114">
        <f t="shared" ref="A480:A513" si="114">A479+1</f>
        <v>350</v>
      </c>
      <c r="B480" s="376" t="s">
        <v>35</v>
      </c>
      <c r="C480" s="312"/>
      <c r="D480" s="377" t="s">
        <v>472</v>
      </c>
      <c r="E480" s="151">
        <f t="shared" si="110"/>
        <v>0</v>
      </c>
      <c r="F480" s="151">
        <f t="shared" si="113"/>
        <v>0</v>
      </c>
      <c r="G480" s="151">
        <f t="shared" si="106"/>
        <v>0</v>
      </c>
      <c r="H480" s="98">
        <f t="shared" si="111"/>
        <v>0</v>
      </c>
      <c r="I480" s="99" t="s">
        <v>38</v>
      </c>
      <c r="J480" s="289">
        <v>0.67</v>
      </c>
      <c r="K480" s="106"/>
      <c r="L480" s="728"/>
      <c r="M480" s="658"/>
      <c r="N480" s="658"/>
    </row>
    <row r="481" spans="1:14" ht="15.75" x14ac:dyDescent="0.25">
      <c r="A481" s="511">
        <f t="shared" si="114"/>
        <v>351</v>
      </c>
      <c r="B481" s="522" t="s">
        <v>35</v>
      </c>
      <c r="C481" s="485"/>
      <c r="D481" s="523" t="s">
        <v>513</v>
      </c>
      <c r="E481" s="467">
        <f t="shared" si="110"/>
        <v>0</v>
      </c>
      <c r="F481" s="467">
        <f t="shared" si="113"/>
        <v>0</v>
      </c>
      <c r="G481" s="467">
        <f t="shared" si="106"/>
        <v>0</v>
      </c>
      <c r="H481" s="473">
        <f t="shared" si="111"/>
        <v>0</v>
      </c>
      <c r="I481" s="474" t="s">
        <v>38</v>
      </c>
      <c r="J481" s="524">
        <v>0.98</v>
      </c>
      <c r="K481" s="470"/>
      <c r="L481" s="737" t="s">
        <v>397</v>
      </c>
      <c r="M481" s="658"/>
      <c r="N481" s="658"/>
    </row>
    <row r="482" spans="1:14" ht="27.75" customHeight="1" x14ac:dyDescent="0.25">
      <c r="A482" s="147">
        <f t="shared" si="114"/>
        <v>352</v>
      </c>
      <c r="B482" s="462" t="s">
        <v>35</v>
      </c>
      <c r="C482" s="382"/>
      <c r="D482" s="383" t="s">
        <v>544</v>
      </c>
      <c r="E482" s="151">
        <f t="shared" si="110"/>
        <v>0</v>
      </c>
      <c r="F482" s="151">
        <f t="shared" si="113"/>
        <v>0</v>
      </c>
      <c r="G482" s="151">
        <f t="shared" si="106"/>
        <v>0</v>
      </c>
      <c r="H482" s="151">
        <f t="shared" si="111"/>
        <v>0</v>
      </c>
      <c r="I482" s="227" t="s">
        <v>38</v>
      </c>
      <c r="J482" s="283">
        <v>1.28</v>
      </c>
      <c r="K482" s="101"/>
      <c r="L482" s="728"/>
      <c r="M482" s="658"/>
      <c r="N482" s="658"/>
    </row>
    <row r="483" spans="1:14" ht="15.75" x14ac:dyDescent="0.25">
      <c r="A483" s="511">
        <f t="shared" si="114"/>
        <v>353</v>
      </c>
      <c r="B483" s="522" t="s">
        <v>35</v>
      </c>
      <c r="C483" s="521"/>
      <c r="D483" s="520" t="s">
        <v>473</v>
      </c>
      <c r="E483" s="467">
        <f t="shared" si="110"/>
        <v>0</v>
      </c>
      <c r="F483" s="467">
        <f t="shared" si="113"/>
        <v>0</v>
      </c>
      <c r="G483" s="467">
        <f t="shared" si="106"/>
        <v>0</v>
      </c>
      <c r="H483" s="467">
        <f t="shared" si="111"/>
        <v>0</v>
      </c>
      <c r="I483" s="468" t="s">
        <v>38</v>
      </c>
      <c r="J483" s="517">
        <v>0.67</v>
      </c>
      <c r="K483" s="470"/>
      <c r="L483" s="737" t="s">
        <v>397</v>
      </c>
      <c r="M483" s="658"/>
      <c r="N483" s="658"/>
    </row>
    <row r="484" spans="1:14" ht="31.5" customHeight="1" x14ac:dyDescent="0.25">
      <c r="A484" s="147">
        <f t="shared" si="114"/>
        <v>354</v>
      </c>
      <c r="B484" s="376" t="s">
        <v>35</v>
      </c>
      <c r="C484" s="312"/>
      <c r="D484" s="383" t="s">
        <v>372</v>
      </c>
      <c r="E484" s="151">
        <f t="shared" si="110"/>
        <v>0</v>
      </c>
      <c r="F484" s="151">
        <f t="shared" si="113"/>
        <v>0</v>
      </c>
      <c r="G484" s="151">
        <f t="shared" si="106"/>
        <v>0</v>
      </c>
      <c r="H484" s="98">
        <f t="shared" si="111"/>
        <v>0</v>
      </c>
      <c r="I484" s="227" t="s">
        <v>38</v>
      </c>
      <c r="J484" s="289">
        <v>0.76</v>
      </c>
      <c r="K484" s="106"/>
      <c r="L484" s="649" t="s">
        <v>397</v>
      </c>
      <c r="M484" s="658"/>
      <c r="N484" s="658"/>
    </row>
    <row r="485" spans="1:14" ht="15.75" x14ac:dyDescent="0.25">
      <c r="A485" s="511">
        <f t="shared" si="114"/>
        <v>355</v>
      </c>
      <c r="B485" s="518" t="s">
        <v>39</v>
      </c>
      <c r="C485" s="519" t="s">
        <v>71</v>
      </c>
      <c r="D485" s="520" t="s">
        <v>336</v>
      </c>
      <c r="E485" s="467">
        <f t="shared" si="110"/>
        <v>0</v>
      </c>
      <c r="F485" s="467">
        <f t="shared" si="113"/>
        <v>0</v>
      </c>
      <c r="G485" s="467">
        <f t="shared" ref="G485:G522" si="115">ROUND(J485*0.95,6)*K485</f>
        <v>0</v>
      </c>
      <c r="H485" s="467">
        <f t="shared" si="111"/>
        <v>0</v>
      </c>
      <c r="I485" s="468" t="s">
        <v>38</v>
      </c>
      <c r="J485" s="517">
        <v>0.62</v>
      </c>
      <c r="K485" s="488"/>
      <c r="L485" s="737" t="s">
        <v>397</v>
      </c>
      <c r="M485" s="658"/>
      <c r="N485" s="658"/>
    </row>
    <row r="486" spans="1:14" ht="15.75" hidden="1" x14ac:dyDescent="0.25">
      <c r="A486" s="511">
        <f t="shared" si="114"/>
        <v>356</v>
      </c>
      <c r="B486" s="518" t="s">
        <v>39</v>
      </c>
      <c r="C486" s="521"/>
      <c r="D486" s="520" t="s">
        <v>337</v>
      </c>
      <c r="E486" s="467">
        <f t="shared" si="110"/>
        <v>0</v>
      </c>
      <c r="F486" s="473">
        <f t="shared" si="113"/>
        <v>0</v>
      </c>
      <c r="G486" s="467">
        <f t="shared" si="115"/>
        <v>0</v>
      </c>
      <c r="H486" s="467">
        <f t="shared" si="111"/>
        <v>0</v>
      </c>
      <c r="I486" s="468" t="s">
        <v>38</v>
      </c>
      <c r="J486" s="517">
        <v>0.73</v>
      </c>
      <c r="K486" s="488"/>
      <c r="L486" s="738" t="s">
        <v>397</v>
      </c>
      <c r="M486" s="658"/>
      <c r="N486" s="658"/>
    </row>
    <row r="487" spans="1:14" ht="16.5" thickBot="1" x14ac:dyDescent="0.3">
      <c r="A487" s="154">
        <v>357</v>
      </c>
      <c r="B487" s="446" t="s">
        <v>35</v>
      </c>
      <c r="C487" s="386" t="s">
        <v>58</v>
      </c>
      <c r="D487" s="387" t="s">
        <v>338</v>
      </c>
      <c r="E487" s="158">
        <f t="shared" si="110"/>
        <v>0</v>
      </c>
      <c r="F487" s="98">
        <f t="shared" si="113"/>
        <v>0</v>
      </c>
      <c r="G487" s="158">
        <f t="shared" si="115"/>
        <v>0</v>
      </c>
      <c r="H487" s="158">
        <f t="shared" si="111"/>
        <v>0</v>
      </c>
      <c r="I487" s="288" t="s">
        <v>38</v>
      </c>
      <c r="J487" s="388">
        <v>0.67</v>
      </c>
      <c r="K487" s="161"/>
      <c r="L487" s="740"/>
      <c r="M487" s="658"/>
      <c r="N487" s="658"/>
    </row>
    <row r="488" spans="1:14" ht="18" customHeight="1" thickBot="1" x14ac:dyDescent="0.3">
      <c r="A488" s="294">
        <f t="shared" si="114"/>
        <v>358</v>
      </c>
      <c r="B488" s="389" t="s">
        <v>39</v>
      </c>
      <c r="C488" s="390"/>
      <c r="D488" s="391" t="s">
        <v>339</v>
      </c>
      <c r="E488" s="363">
        <f t="shared" si="110"/>
        <v>0</v>
      </c>
      <c r="F488" s="133">
        <f t="shared" si="113"/>
        <v>0</v>
      </c>
      <c r="G488" s="363">
        <f t="shared" si="115"/>
        <v>0</v>
      </c>
      <c r="H488" s="141">
        <f t="shared" si="111"/>
        <v>0</v>
      </c>
      <c r="I488" s="392" t="s">
        <v>38</v>
      </c>
      <c r="J488" s="304">
        <v>0.75</v>
      </c>
      <c r="K488" s="364"/>
      <c r="L488" s="739" t="s">
        <v>586</v>
      </c>
      <c r="M488" s="658"/>
      <c r="N488" s="658"/>
    </row>
    <row r="489" spans="1:14" ht="15.75" x14ac:dyDescent="0.25">
      <c r="A489" s="285">
        <f t="shared" si="114"/>
        <v>359</v>
      </c>
      <c r="B489" s="376" t="s">
        <v>35</v>
      </c>
      <c r="C489" s="451"/>
      <c r="D489" s="97" t="s">
        <v>474</v>
      </c>
      <c r="E489" s="98">
        <f t="shared" si="110"/>
        <v>0</v>
      </c>
      <c r="F489" s="144">
        <f t="shared" si="113"/>
        <v>0</v>
      </c>
      <c r="G489" s="144">
        <f t="shared" si="115"/>
        <v>0</v>
      </c>
      <c r="H489" s="144">
        <f t="shared" si="111"/>
        <v>0</v>
      </c>
      <c r="I489" s="286" t="s">
        <v>38</v>
      </c>
      <c r="J489" s="402">
        <v>0.67</v>
      </c>
      <c r="K489" s="146"/>
      <c r="L489" s="649" t="s">
        <v>550</v>
      </c>
      <c r="M489" s="658"/>
      <c r="N489" s="658"/>
    </row>
    <row r="490" spans="1:14" ht="15.75" hidden="1" x14ac:dyDescent="0.25">
      <c r="A490" s="147">
        <f t="shared" si="114"/>
        <v>360</v>
      </c>
      <c r="B490" s="376" t="s">
        <v>35</v>
      </c>
      <c r="C490" s="384"/>
      <c r="D490" s="97" t="s">
        <v>340</v>
      </c>
      <c r="E490" s="151">
        <f t="shared" si="110"/>
        <v>0</v>
      </c>
      <c r="F490" s="151">
        <f t="shared" si="113"/>
        <v>0</v>
      </c>
      <c r="G490" s="151">
        <f t="shared" si="115"/>
        <v>0</v>
      </c>
      <c r="H490" s="151">
        <f t="shared" si="111"/>
        <v>0</v>
      </c>
      <c r="I490" s="227" t="s">
        <v>38</v>
      </c>
      <c r="J490" s="283">
        <v>0.68</v>
      </c>
      <c r="K490" s="101"/>
      <c r="L490" s="649"/>
      <c r="M490" s="658"/>
      <c r="N490" s="658"/>
    </row>
    <row r="491" spans="1:14" ht="15.75" x14ac:dyDescent="0.25">
      <c r="A491" s="147">
        <v>360</v>
      </c>
      <c r="B491" s="376" t="s">
        <v>35</v>
      </c>
      <c r="C491" s="319"/>
      <c r="D491" s="97" t="s">
        <v>475</v>
      </c>
      <c r="E491" s="151">
        <f t="shared" si="110"/>
        <v>0</v>
      </c>
      <c r="F491" s="151">
        <f t="shared" si="113"/>
        <v>0</v>
      </c>
      <c r="G491" s="151">
        <f t="shared" si="115"/>
        <v>0</v>
      </c>
      <c r="H491" s="151">
        <f t="shared" si="111"/>
        <v>0</v>
      </c>
      <c r="I491" s="227" t="s">
        <v>38</v>
      </c>
      <c r="J491" s="283">
        <v>0.67</v>
      </c>
      <c r="K491" s="106"/>
      <c r="L491" s="649" t="s">
        <v>550</v>
      </c>
      <c r="M491" s="658"/>
      <c r="N491" s="658"/>
    </row>
    <row r="492" spans="1:14" ht="16.5" thickBot="1" x14ac:dyDescent="0.3">
      <c r="A492" s="109">
        <f t="shared" si="114"/>
        <v>361</v>
      </c>
      <c r="B492" s="446" t="s">
        <v>35</v>
      </c>
      <c r="C492" s="310" t="s">
        <v>51</v>
      </c>
      <c r="D492" s="393" t="s">
        <v>368</v>
      </c>
      <c r="E492" s="158">
        <f t="shared" si="110"/>
        <v>0</v>
      </c>
      <c r="F492" s="98">
        <f t="shared" si="113"/>
        <v>0</v>
      </c>
      <c r="G492" s="110">
        <f t="shared" si="115"/>
        <v>0</v>
      </c>
      <c r="H492" s="110">
        <f t="shared" si="111"/>
        <v>0</v>
      </c>
      <c r="I492" s="111" t="s">
        <v>38</v>
      </c>
      <c r="J492" s="404">
        <v>0.6</v>
      </c>
      <c r="K492" s="161"/>
      <c r="L492" s="394"/>
      <c r="M492" s="658"/>
      <c r="N492" s="658"/>
    </row>
    <row r="493" spans="1:14" ht="27.75" customHeight="1" x14ac:dyDescent="0.25">
      <c r="A493" s="483">
        <f t="shared" si="114"/>
        <v>362</v>
      </c>
      <c r="B493" s="514" t="s">
        <v>35</v>
      </c>
      <c r="C493" s="515"/>
      <c r="D493" s="516" t="s">
        <v>341</v>
      </c>
      <c r="E493" s="473">
        <f t="shared" si="110"/>
        <v>0</v>
      </c>
      <c r="F493" s="495">
        <f t="shared" si="113"/>
        <v>0</v>
      </c>
      <c r="G493" s="467">
        <f t="shared" si="115"/>
        <v>0</v>
      </c>
      <c r="H493" s="467">
        <f t="shared" si="111"/>
        <v>0</v>
      </c>
      <c r="I493" s="468" t="s">
        <v>38</v>
      </c>
      <c r="J493" s="517">
        <v>0.85</v>
      </c>
      <c r="K493" s="470"/>
      <c r="L493" s="676"/>
      <c r="M493" s="658"/>
      <c r="N493" s="658"/>
    </row>
    <row r="494" spans="1:14" ht="15.75" x14ac:dyDescent="0.25">
      <c r="A494" s="163">
        <f t="shared" si="114"/>
        <v>363</v>
      </c>
      <c r="B494" s="397" t="s">
        <v>39</v>
      </c>
      <c r="C494" s="398"/>
      <c r="D494" s="82" t="s">
        <v>342</v>
      </c>
      <c r="E494" s="76">
        <f t="shared" si="110"/>
        <v>0</v>
      </c>
      <c r="F494" s="76">
        <f t="shared" si="113"/>
        <v>0</v>
      </c>
      <c r="G494" s="76">
        <f t="shared" si="115"/>
        <v>0</v>
      </c>
      <c r="H494" s="76">
        <f t="shared" si="111"/>
        <v>0</v>
      </c>
      <c r="I494" s="77" t="s">
        <v>38</v>
      </c>
      <c r="J494" s="206">
        <v>0.66</v>
      </c>
      <c r="K494" s="84"/>
      <c r="L494" s="675" t="s">
        <v>554</v>
      </c>
      <c r="M494" s="658"/>
      <c r="N494" s="658"/>
    </row>
    <row r="495" spans="1:14" ht="15.75" hidden="1" x14ac:dyDescent="0.25">
      <c r="A495" s="163">
        <f t="shared" si="114"/>
        <v>364</v>
      </c>
      <c r="B495" s="395" t="s">
        <v>35</v>
      </c>
      <c r="C495" s="315" t="s">
        <v>71</v>
      </c>
      <c r="D495" s="82" t="s">
        <v>343</v>
      </c>
      <c r="E495" s="76">
        <f t="shared" si="110"/>
        <v>0</v>
      </c>
      <c r="F495" s="76">
        <f t="shared" si="113"/>
        <v>0</v>
      </c>
      <c r="G495" s="76">
        <f t="shared" si="115"/>
        <v>0</v>
      </c>
      <c r="H495" s="76">
        <f t="shared" si="111"/>
        <v>0</v>
      </c>
      <c r="I495" s="77" t="s">
        <v>38</v>
      </c>
      <c r="J495" s="206">
        <v>0.84</v>
      </c>
      <c r="K495" s="84"/>
      <c r="L495" s="396"/>
      <c r="M495" s="658"/>
      <c r="N495" s="658"/>
    </row>
    <row r="496" spans="1:14" ht="15.75" hidden="1" x14ac:dyDescent="0.25">
      <c r="A496" s="163">
        <f t="shared" si="114"/>
        <v>365</v>
      </c>
      <c r="B496" s="395" t="s">
        <v>35</v>
      </c>
      <c r="C496" s="315"/>
      <c r="D496" s="82" t="s">
        <v>344</v>
      </c>
      <c r="E496" s="76">
        <f t="shared" si="110"/>
        <v>0</v>
      </c>
      <c r="F496" s="76">
        <f t="shared" si="113"/>
        <v>0</v>
      </c>
      <c r="G496" s="76">
        <f t="shared" si="115"/>
        <v>0</v>
      </c>
      <c r="H496" s="76">
        <f t="shared" si="111"/>
        <v>0</v>
      </c>
      <c r="I496" s="77" t="s">
        <v>38</v>
      </c>
      <c r="J496" s="206">
        <v>0.78</v>
      </c>
      <c r="K496" s="84"/>
      <c r="L496" s="238" t="s">
        <v>43</v>
      </c>
      <c r="M496" s="658"/>
      <c r="N496" s="658"/>
    </row>
    <row r="497" spans="1:14" ht="15.75" x14ac:dyDescent="0.25">
      <c r="A497" s="114">
        <v>364</v>
      </c>
      <c r="B497" s="395" t="s">
        <v>35</v>
      </c>
      <c r="C497" s="315" t="s">
        <v>71</v>
      </c>
      <c r="D497" s="82" t="s">
        <v>345</v>
      </c>
      <c r="E497" s="76">
        <f t="shared" si="110"/>
        <v>0</v>
      </c>
      <c r="F497" s="76">
        <f t="shared" si="113"/>
        <v>0</v>
      </c>
      <c r="G497" s="76">
        <f t="shared" si="115"/>
        <v>0</v>
      </c>
      <c r="H497" s="76">
        <f t="shared" si="111"/>
        <v>0</v>
      </c>
      <c r="I497" s="77" t="s">
        <v>38</v>
      </c>
      <c r="J497" s="206">
        <v>0.67</v>
      </c>
      <c r="K497" s="84"/>
      <c r="L497" s="675" t="s">
        <v>550</v>
      </c>
      <c r="M497" s="658"/>
      <c r="N497" s="658"/>
    </row>
    <row r="498" spans="1:14" ht="15.75" hidden="1" x14ac:dyDescent="0.25">
      <c r="A498" s="511">
        <f>A497+1</f>
        <v>365</v>
      </c>
      <c r="B498" s="514" t="s">
        <v>35</v>
      </c>
      <c r="C498" s="515" t="s">
        <v>51</v>
      </c>
      <c r="D498" s="463" t="s">
        <v>346</v>
      </c>
      <c r="E498" s="467">
        <f t="shared" si="110"/>
        <v>0</v>
      </c>
      <c r="F498" s="467">
        <f t="shared" si="113"/>
        <v>0</v>
      </c>
      <c r="G498" s="467">
        <f t="shared" si="115"/>
        <v>0</v>
      </c>
      <c r="H498" s="467">
        <f t="shared" si="111"/>
        <v>0</v>
      </c>
      <c r="I498" s="468" t="s">
        <v>38</v>
      </c>
      <c r="J498" s="517">
        <v>0.67</v>
      </c>
      <c r="K498" s="470"/>
      <c r="L498" s="672" t="s">
        <v>526</v>
      </c>
      <c r="M498" s="658"/>
      <c r="N498" s="658"/>
    </row>
    <row r="499" spans="1:14" ht="16.5" thickBot="1" x14ac:dyDescent="0.3">
      <c r="A499" s="137">
        <v>365</v>
      </c>
      <c r="B499" s="399" t="s">
        <v>35</v>
      </c>
      <c r="C499" s="400" t="s">
        <v>51</v>
      </c>
      <c r="D499" s="89" t="s">
        <v>347</v>
      </c>
      <c r="E499" s="90">
        <f t="shared" si="110"/>
        <v>0</v>
      </c>
      <c r="F499" s="75">
        <f t="shared" si="113"/>
        <v>0</v>
      </c>
      <c r="G499" s="90">
        <f t="shared" si="115"/>
        <v>0</v>
      </c>
      <c r="H499" s="90">
        <f t="shared" si="111"/>
        <v>0</v>
      </c>
      <c r="I499" s="91" t="s">
        <v>38</v>
      </c>
      <c r="J499" s="401">
        <v>0.67</v>
      </c>
      <c r="K499" s="171"/>
      <c r="L499" s="747" t="s">
        <v>397</v>
      </c>
      <c r="M499" s="658"/>
      <c r="N499" s="658"/>
    </row>
    <row r="500" spans="1:14" ht="16.5" hidden="1" thickBot="1" x14ac:dyDescent="0.3">
      <c r="A500" s="301">
        <f t="shared" si="114"/>
        <v>366</v>
      </c>
      <c r="B500" s="452" t="s">
        <v>39</v>
      </c>
      <c r="C500" s="453"/>
      <c r="D500" s="454" t="s">
        <v>348</v>
      </c>
      <c r="E500" s="299">
        <f t="shared" si="110"/>
        <v>0</v>
      </c>
      <c r="F500" s="144">
        <f t="shared" si="113"/>
        <v>0</v>
      </c>
      <c r="G500" s="299">
        <f t="shared" si="115"/>
        <v>0</v>
      </c>
      <c r="H500" s="299">
        <f t="shared" si="111"/>
        <v>0</v>
      </c>
      <c r="I500" s="293" t="s">
        <v>38</v>
      </c>
      <c r="J500" s="447">
        <v>0.48</v>
      </c>
      <c r="K500" s="448"/>
      <c r="L500" s="673" t="s">
        <v>526</v>
      </c>
      <c r="M500" s="658"/>
      <c r="N500" s="658"/>
    </row>
    <row r="501" spans="1:14" ht="15.75" hidden="1" x14ac:dyDescent="0.25">
      <c r="A501" s="163">
        <f t="shared" si="114"/>
        <v>367</v>
      </c>
      <c r="B501" s="405" t="s">
        <v>35</v>
      </c>
      <c r="C501" s="203" t="s">
        <v>58</v>
      </c>
      <c r="D501" s="406" t="s">
        <v>349</v>
      </c>
      <c r="E501" s="75">
        <f t="shared" si="110"/>
        <v>0</v>
      </c>
      <c r="F501" s="133">
        <f t="shared" si="113"/>
        <v>0</v>
      </c>
      <c r="G501" s="75">
        <f t="shared" si="115"/>
        <v>0</v>
      </c>
      <c r="H501" s="75">
        <f t="shared" si="111"/>
        <v>0</v>
      </c>
      <c r="I501" s="85" t="s">
        <v>38</v>
      </c>
      <c r="J501" s="204">
        <v>0.74</v>
      </c>
      <c r="K501" s="79"/>
      <c r="L501" s="656" t="s">
        <v>397</v>
      </c>
      <c r="M501" s="658"/>
      <c r="N501" s="658"/>
    </row>
    <row r="502" spans="1:14" ht="16.5" hidden="1" thickBot="1" x14ac:dyDescent="0.3">
      <c r="A502" s="294">
        <f t="shared" si="114"/>
        <v>368</v>
      </c>
      <c r="B502" s="399" t="s">
        <v>35</v>
      </c>
      <c r="C502" s="400"/>
      <c r="D502" s="89" t="s">
        <v>350</v>
      </c>
      <c r="E502" s="90">
        <f t="shared" si="110"/>
        <v>0</v>
      </c>
      <c r="F502" s="75">
        <f t="shared" si="113"/>
        <v>0</v>
      </c>
      <c r="G502" s="90">
        <f t="shared" si="115"/>
        <v>0</v>
      </c>
      <c r="H502" s="90">
        <f t="shared" si="111"/>
        <v>0</v>
      </c>
      <c r="I502" s="91" t="s">
        <v>38</v>
      </c>
      <c r="J502" s="401">
        <v>0.67</v>
      </c>
      <c r="K502" s="171"/>
      <c r="L502" s="656" t="s">
        <v>397</v>
      </c>
      <c r="M502" s="658"/>
      <c r="N502" s="658"/>
    </row>
    <row r="503" spans="1:14" ht="15.75" x14ac:dyDescent="0.25">
      <c r="A503" s="94">
        <v>366</v>
      </c>
      <c r="B503" s="297" t="s">
        <v>35</v>
      </c>
      <c r="C503" s="381"/>
      <c r="D503" s="97" t="s">
        <v>351</v>
      </c>
      <c r="E503" s="98">
        <f t="shared" si="110"/>
        <v>0</v>
      </c>
      <c r="F503" s="144">
        <f t="shared" si="113"/>
        <v>0</v>
      </c>
      <c r="G503" s="98">
        <f t="shared" si="115"/>
        <v>0</v>
      </c>
      <c r="H503" s="98">
        <f t="shared" si="111"/>
        <v>0</v>
      </c>
      <c r="I503" s="99" t="s">
        <v>38</v>
      </c>
      <c r="J503" s="289">
        <v>0.7</v>
      </c>
      <c r="K503" s="101"/>
      <c r="L503" s="649"/>
      <c r="M503" s="658"/>
      <c r="N503" s="658"/>
    </row>
    <row r="504" spans="1:14" ht="15.75" x14ac:dyDescent="0.25">
      <c r="A504" s="147">
        <f t="shared" ref="A504:A508" si="116">A503+1</f>
        <v>367</v>
      </c>
      <c r="B504" s="243" t="s">
        <v>35</v>
      </c>
      <c r="C504" s="382"/>
      <c r="D504" s="403" t="s">
        <v>352</v>
      </c>
      <c r="E504" s="151">
        <f t="shared" si="110"/>
        <v>0</v>
      </c>
      <c r="F504" s="98">
        <f t="shared" si="113"/>
        <v>0</v>
      </c>
      <c r="G504" s="151">
        <f t="shared" si="115"/>
        <v>0</v>
      </c>
      <c r="H504" s="151">
        <f t="shared" si="111"/>
        <v>0</v>
      </c>
      <c r="I504" s="227" t="s">
        <v>38</v>
      </c>
      <c r="J504" s="283">
        <v>0.75</v>
      </c>
      <c r="K504" s="101"/>
      <c r="L504" s="235" t="s">
        <v>43</v>
      </c>
      <c r="M504" s="658"/>
      <c r="N504" s="658"/>
    </row>
    <row r="505" spans="1:14" ht="16.5" thickBot="1" x14ac:dyDescent="0.3">
      <c r="A505" s="499">
        <f t="shared" si="116"/>
        <v>368</v>
      </c>
      <c r="B505" s="564" t="s">
        <v>39</v>
      </c>
      <c r="C505" s="504"/>
      <c r="D505" s="565" t="s">
        <v>353</v>
      </c>
      <c r="E505" s="506">
        <f t="shared" si="110"/>
        <v>0</v>
      </c>
      <c r="F505" s="473">
        <f t="shared" si="113"/>
        <v>0</v>
      </c>
      <c r="G505" s="506">
        <f t="shared" si="115"/>
        <v>0</v>
      </c>
      <c r="H505" s="506">
        <f t="shared" si="111"/>
        <v>0</v>
      </c>
      <c r="I505" s="566" t="s">
        <v>38</v>
      </c>
      <c r="J505" s="567">
        <v>0.75</v>
      </c>
      <c r="K505" s="509"/>
      <c r="L505" s="632"/>
      <c r="M505" s="658"/>
      <c r="N505" s="658"/>
    </row>
    <row r="506" spans="1:14" ht="15.75" x14ac:dyDescent="0.25">
      <c r="A506" s="163">
        <f t="shared" si="116"/>
        <v>369</v>
      </c>
      <c r="B506" s="202" t="s">
        <v>35</v>
      </c>
      <c r="C506" s="408"/>
      <c r="D506" s="406" t="s">
        <v>354</v>
      </c>
      <c r="E506" s="75">
        <f t="shared" si="110"/>
        <v>0</v>
      </c>
      <c r="F506" s="133">
        <f t="shared" si="113"/>
        <v>0</v>
      </c>
      <c r="G506" s="75">
        <f t="shared" si="115"/>
        <v>0</v>
      </c>
      <c r="H506" s="75">
        <f t="shared" si="111"/>
        <v>0</v>
      </c>
      <c r="I506" s="85" t="s">
        <v>38</v>
      </c>
      <c r="J506" s="204">
        <v>0.75</v>
      </c>
      <c r="K506" s="84"/>
      <c r="L506" s="656" t="s">
        <v>397</v>
      </c>
      <c r="M506" s="658"/>
      <c r="N506" s="658"/>
    </row>
    <row r="507" spans="1:14" ht="16.5" thickBot="1" x14ac:dyDescent="0.3">
      <c r="A507" s="114">
        <f t="shared" si="116"/>
        <v>370</v>
      </c>
      <c r="B507" s="87" t="s">
        <v>35</v>
      </c>
      <c r="C507" s="315" t="s">
        <v>131</v>
      </c>
      <c r="D507" s="407" t="s">
        <v>355</v>
      </c>
      <c r="E507" s="76">
        <f t="shared" si="110"/>
        <v>0</v>
      </c>
      <c r="F507" s="75">
        <f t="shared" si="113"/>
        <v>0</v>
      </c>
      <c r="G507" s="76">
        <f t="shared" si="115"/>
        <v>0</v>
      </c>
      <c r="H507" s="76">
        <f t="shared" si="111"/>
        <v>0</v>
      </c>
      <c r="I507" s="77" t="s">
        <v>38</v>
      </c>
      <c r="J507" s="206">
        <v>0.75</v>
      </c>
      <c r="K507" s="84"/>
      <c r="L507" s="747" t="s">
        <v>397</v>
      </c>
      <c r="M507" s="658"/>
      <c r="N507" s="658"/>
    </row>
    <row r="508" spans="1:14" ht="16.5" hidden="1" thickBot="1" x14ac:dyDescent="0.3">
      <c r="A508" s="114">
        <f t="shared" si="116"/>
        <v>371</v>
      </c>
      <c r="B508" s="455" t="s">
        <v>35</v>
      </c>
      <c r="C508" s="400"/>
      <c r="D508" s="409" t="s">
        <v>477</v>
      </c>
      <c r="E508" s="90">
        <f t="shared" si="110"/>
        <v>0</v>
      </c>
      <c r="F508" s="75">
        <f t="shared" si="113"/>
        <v>0</v>
      </c>
      <c r="G508" s="90">
        <f t="shared" si="115"/>
        <v>0</v>
      </c>
      <c r="H508" s="90">
        <f t="shared" si="111"/>
        <v>0</v>
      </c>
      <c r="I508" s="91" t="s">
        <v>38</v>
      </c>
      <c r="J508" s="401">
        <v>0.8</v>
      </c>
      <c r="K508" s="171"/>
      <c r="L508" s="755"/>
      <c r="M508" s="658"/>
      <c r="N508" s="658"/>
    </row>
    <row r="509" spans="1:14" ht="16.5" thickBot="1" x14ac:dyDescent="0.3">
      <c r="A509" s="137">
        <v>371</v>
      </c>
      <c r="B509" s="411" t="s">
        <v>35</v>
      </c>
      <c r="C509" s="380"/>
      <c r="D509" s="412" t="s">
        <v>476</v>
      </c>
      <c r="E509" s="363">
        <f t="shared" si="110"/>
        <v>0</v>
      </c>
      <c r="F509" s="133">
        <f t="shared" si="113"/>
        <v>0</v>
      </c>
      <c r="G509" s="363">
        <f t="shared" si="115"/>
        <v>0</v>
      </c>
      <c r="H509" s="363">
        <f t="shared" si="111"/>
        <v>0</v>
      </c>
      <c r="I509" s="291" t="s">
        <v>38</v>
      </c>
      <c r="J509" s="379">
        <v>1.04</v>
      </c>
      <c r="K509" s="364"/>
      <c r="L509" s="656" t="s">
        <v>397</v>
      </c>
      <c r="M509" s="658"/>
      <c r="N509" s="658"/>
    </row>
    <row r="510" spans="1:14" ht="16.5" hidden="1" thickBot="1" x14ac:dyDescent="0.3">
      <c r="A510" s="301">
        <f t="shared" si="114"/>
        <v>372</v>
      </c>
      <c r="B510" s="298" t="s">
        <v>35</v>
      </c>
      <c r="C510" s="456"/>
      <c r="D510" s="458" t="s">
        <v>478</v>
      </c>
      <c r="E510" s="158">
        <f t="shared" si="110"/>
        <v>0</v>
      </c>
      <c r="F510" s="98">
        <f t="shared" si="113"/>
        <v>0</v>
      </c>
      <c r="G510" s="110">
        <f t="shared" si="115"/>
        <v>0</v>
      </c>
      <c r="H510" s="110">
        <f t="shared" si="111"/>
        <v>0</v>
      </c>
      <c r="I510" s="288" t="s">
        <v>38</v>
      </c>
      <c r="J510" s="404">
        <v>0.6</v>
      </c>
      <c r="K510" s="113"/>
      <c r="L510" s="457" t="s">
        <v>43</v>
      </c>
      <c r="M510" s="658"/>
      <c r="N510" s="658"/>
    </row>
    <row r="511" spans="1:14" ht="16.5" thickBot="1" x14ac:dyDescent="0.3">
      <c r="A511" s="163">
        <v>372</v>
      </c>
      <c r="B511" s="295" t="s">
        <v>35</v>
      </c>
      <c r="C511" s="413"/>
      <c r="D511" s="414" t="s">
        <v>356</v>
      </c>
      <c r="E511" s="141">
        <f t="shared" si="110"/>
        <v>0</v>
      </c>
      <c r="F511" s="133">
        <f t="shared" si="113"/>
        <v>0</v>
      </c>
      <c r="G511" s="90">
        <f t="shared" si="115"/>
        <v>0</v>
      </c>
      <c r="H511" s="141">
        <f t="shared" si="111"/>
        <v>0</v>
      </c>
      <c r="I511" s="392" t="s">
        <v>38</v>
      </c>
      <c r="J511" s="304">
        <v>1.65</v>
      </c>
      <c r="K511" s="93"/>
      <c r="L511" s="674"/>
      <c r="M511" s="658"/>
      <c r="N511" s="658"/>
    </row>
    <row r="512" spans="1:14" ht="15.75" x14ac:dyDescent="0.25">
      <c r="A512" s="285">
        <f t="shared" si="114"/>
        <v>373</v>
      </c>
      <c r="B512" s="297" t="s">
        <v>35</v>
      </c>
      <c r="C512" s="381"/>
      <c r="D512" s="97" t="s">
        <v>357</v>
      </c>
      <c r="E512" s="98">
        <f t="shared" si="110"/>
        <v>0</v>
      </c>
      <c r="F512" s="144">
        <f t="shared" si="113"/>
        <v>0</v>
      </c>
      <c r="G512" s="98">
        <f t="shared" si="115"/>
        <v>0</v>
      </c>
      <c r="H512" s="98">
        <f t="shared" si="111"/>
        <v>0</v>
      </c>
      <c r="I512" s="99" t="s">
        <v>38</v>
      </c>
      <c r="J512" s="289">
        <v>0.7</v>
      </c>
      <c r="K512" s="101"/>
      <c r="L512" s="656" t="s">
        <v>397</v>
      </c>
      <c r="M512" s="658"/>
      <c r="N512" s="658"/>
    </row>
    <row r="513" spans="1:14" ht="15.75" hidden="1" x14ac:dyDescent="0.25">
      <c r="A513" s="94">
        <f t="shared" si="114"/>
        <v>374</v>
      </c>
      <c r="B513" s="243" t="s">
        <v>35</v>
      </c>
      <c r="C513" s="319" t="s">
        <v>51</v>
      </c>
      <c r="D513" s="403" t="s">
        <v>358</v>
      </c>
      <c r="E513" s="151">
        <f t="shared" si="110"/>
        <v>0</v>
      </c>
      <c r="F513" s="151">
        <f t="shared" si="113"/>
        <v>0</v>
      </c>
      <c r="G513" s="151">
        <f t="shared" si="115"/>
        <v>0</v>
      </c>
      <c r="H513" s="151">
        <f t="shared" si="111"/>
        <v>0</v>
      </c>
      <c r="I513" s="227" t="s">
        <v>38</v>
      </c>
      <c r="J513" s="283">
        <v>0.7</v>
      </c>
      <c r="K513" s="101"/>
      <c r="L513" s="670" t="s">
        <v>526</v>
      </c>
      <c r="M513" s="658"/>
      <c r="N513" s="658"/>
    </row>
    <row r="514" spans="1:14" ht="26.25" customHeight="1" thickBot="1" x14ac:dyDescent="0.3">
      <c r="A514" s="94">
        <v>374</v>
      </c>
      <c r="B514" s="298" t="s">
        <v>35</v>
      </c>
      <c r="C514" s="410"/>
      <c r="D514" s="393" t="s">
        <v>359</v>
      </c>
      <c r="E514" s="158">
        <f t="shared" si="110"/>
        <v>0</v>
      </c>
      <c r="F514" s="158">
        <f t="shared" si="113"/>
        <v>0</v>
      </c>
      <c r="G514" s="158">
        <f t="shared" si="115"/>
        <v>0</v>
      </c>
      <c r="H514" s="158">
        <f t="shared" si="111"/>
        <v>0</v>
      </c>
      <c r="I514" s="288" t="s">
        <v>38</v>
      </c>
      <c r="J514" s="388">
        <v>2.5</v>
      </c>
      <c r="K514" s="161"/>
      <c r="L514" s="741" t="s">
        <v>543</v>
      </c>
      <c r="M514" s="658"/>
      <c r="N514" s="658"/>
    </row>
    <row r="515" spans="1:14" ht="21" customHeight="1" thickBot="1" x14ac:dyDescent="0.35">
      <c r="A515" s="860" t="s">
        <v>360</v>
      </c>
      <c r="B515" s="861"/>
      <c r="C515" s="861"/>
      <c r="D515" s="861"/>
      <c r="E515" s="416"/>
      <c r="F515" s="416"/>
      <c r="G515" s="416"/>
      <c r="H515" s="415"/>
      <c r="I515" s="416"/>
      <c r="J515" s="417"/>
      <c r="K515" s="418"/>
      <c r="L515" s="419"/>
      <c r="M515" s="658"/>
      <c r="N515" s="658"/>
    </row>
    <row r="516" spans="1:14" ht="21" customHeight="1" x14ac:dyDescent="0.2">
      <c r="A516" s="852" t="s">
        <v>24</v>
      </c>
      <c r="B516" s="368"/>
      <c r="C516" s="369"/>
      <c r="D516" s="854" t="s">
        <v>27</v>
      </c>
      <c r="E516" s="856"/>
      <c r="F516" s="856"/>
      <c r="G516" s="856"/>
      <c r="H516" s="856"/>
      <c r="I516" s="420" t="s">
        <v>28</v>
      </c>
      <c r="J516" s="858"/>
      <c r="K516" s="371"/>
      <c r="L516" s="756" t="s">
        <v>31</v>
      </c>
      <c r="M516" s="658"/>
      <c r="N516" s="658"/>
    </row>
    <row r="517" spans="1:14" ht="15.75" customHeight="1" thickBot="1" x14ac:dyDescent="0.25">
      <c r="A517" s="853"/>
      <c r="B517" s="372"/>
      <c r="C517" s="373"/>
      <c r="D517" s="855"/>
      <c r="E517" s="857"/>
      <c r="F517" s="857"/>
      <c r="G517" s="857"/>
      <c r="H517" s="857"/>
      <c r="I517" s="421" t="s">
        <v>33</v>
      </c>
      <c r="J517" s="859"/>
      <c r="K517" s="375"/>
      <c r="L517" s="757"/>
      <c r="M517" s="658"/>
      <c r="N517" s="658"/>
    </row>
    <row r="518" spans="1:14" ht="15.75" hidden="1" customHeight="1" thickBot="1" x14ac:dyDescent="0.3">
      <c r="A518" s="499">
        <v>1</v>
      </c>
      <c r="B518" s="465" t="s">
        <v>39</v>
      </c>
      <c r="C518" s="485"/>
      <c r="D518" s="486" t="s">
        <v>485</v>
      </c>
      <c r="E518" s="473">
        <f t="shared" ref="E518:E522" si="117">ROUND(J518*0.9,6)*K518</f>
        <v>0</v>
      </c>
      <c r="F518" s="473">
        <f>ROUND(J518*0.93,6)*K518</f>
        <v>0</v>
      </c>
      <c r="G518" s="473">
        <f t="shared" si="115"/>
        <v>0</v>
      </c>
      <c r="H518" s="473">
        <f>J518*K518</f>
        <v>0</v>
      </c>
      <c r="I518" s="500" t="s">
        <v>38</v>
      </c>
      <c r="J518" s="487">
        <v>3.56</v>
      </c>
      <c r="K518" s="488"/>
      <c r="L518" s="630" t="s">
        <v>526</v>
      </c>
      <c r="M518" s="658"/>
      <c r="N518" s="658"/>
    </row>
    <row r="519" spans="1:14" ht="15.75" x14ac:dyDescent="0.25">
      <c r="A519" s="483">
        <v>1</v>
      </c>
      <c r="B519" s="501" t="s">
        <v>39</v>
      </c>
      <c r="C519" s="494"/>
      <c r="D519" s="502" t="s">
        <v>486</v>
      </c>
      <c r="E519" s="495">
        <f t="shared" si="117"/>
        <v>0</v>
      </c>
      <c r="F519" s="495">
        <f t="shared" ref="F519:F522" si="118">ROUND(J519*0.93,6)*K519</f>
        <v>0</v>
      </c>
      <c r="G519" s="495">
        <f t="shared" si="115"/>
        <v>0</v>
      </c>
      <c r="H519" s="495">
        <f t="shared" ref="H519:H522" si="119">J519*K519</f>
        <v>0</v>
      </c>
      <c r="I519" s="496" t="s">
        <v>38</v>
      </c>
      <c r="J519" s="497">
        <v>4.4400000000000004</v>
      </c>
      <c r="K519" s="498"/>
      <c r="L519" s="665" t="s">
        <v>526</v>
      </c>
      <c r="M519" s="658"/>
      <c r="N519" s="658"/>
    </row>
    <row r="520" spans="1:14" ht="16.5" customHeight="1" thickBot="1" x14ac:dyDescent="0.3">
      <c r="A520" s="499">
        <f t="shared" ref="A520" si="120">A519+1</f>
        <v>2</v>
      </c>
      <c r="B520" s="503" t="s">
        <v>39</v>
      </c>
      <c r="C520" s="504"/>
      <c r="D520" s="505" t="s">
        <v>490</v>
      </c>
      <c r="E520" s="473">
        <f t="shared" si="117"/>
        <v>0</v>
      </c>
      <c r="F520" s="473">
        <f t="shared" si="118"/>
        <v>0</v>
      </c>
      <c r="G520" s="506">
        <f t="shared" si="115"/>
        <v>0</v>
      </c>
      <c r="H520" s="506">
        <f t="shared" si="119"/>
        <v>0</v>
      </c>
      <c r="I520" s="507" t="s">
        <v>38</v>
      </c>
      <c r="J520" s="508">
        <v>3.63</v>
      </c>
      <c r="K520" s="509"/>
      <c r="L520" s="630" t="s">
        <v>397</v>
      </c>
      <c r="M520" s="658"/>
      <c r="N520" s="658"/>
    </row>
    <row r="521" spans="1:14" ht="16.5" thickBot="1" x14ac:dyDescent="0.3">
      <c r="A521" s="483">
        <f t="shared" ref="A521:A522" si="121">A520+1</f>
        <v>3</v>
      </c>
      <c r="B521" s="465" t="s">
        <v>39</v>
      </c>
      <c r="C521" s="485"/>
      <c r="D521" s="510" t="s">
        <v>491</v>
      </c>
      <c r="E521" s="495">
        <f t="shared" si="117"/>
        <v>0</v>
      </c>
      <c r="F521" s="495">
        <f t="shared" si="118"/>
        <v>0</v>
      </c>
      <c r="G521" s="473">
        <f t="shared" si="115"/>
        <v>0</v>
      </c>
      <c r="H521" s="473">
        <f t="shared" si="119"/>
        <v>0</v>
      </c>
      <c r="I521" s="500" t="s">
        <v>38</v>
      </c>
      <c r="J521" s="487">
        <v>4.3</v>
      </c>
      <c r="K521" s="488"/>
      <c r="L521" s="665" t="s">
        <v>526</v>
      </c>
      <c r="M521" s="658"/>
      <c r="N521" s="658"/>
    </row>
    <row r="522" spans="1:14" ht="16.5" hidden="1" customHeight="1" thickBot="1" x14ac:dyDescent="0.3">
      <c r="A522" s="499">
        <f t="shared" si="121"/>
        <v>4</v>
      </c>
      <c r="B522" s="503" t="s">
        <v>39</v>
      </c>
      <c r="C522" s="504"/>
      <c r="D522" s="513" t="s">
        <v>492</v>
      </c>
      <c r="E522" s="506">
        <f t="shared" si="117"/>
        <v>0</v>
      </c>
      <c r="F522" s="506">
        <f t="shared" si="118"/>
        <v>0</v>
      </c>
      <c r="G522" s="506">
        <f t="shared" si="115"/>
        <v>0</v>
      </c>
      <c r="H522" s="506">
        <f t="shared" si="119"/>
        <v>0</v>
      </c>
      <c r="I522" s="507" t="s">
        <v>38</v>
      </c>
      <c r="J522" s="508">
        <v>3.72</v>
      </c>
      <c r="K522" s="509"/>
      <c r="L522" s="630" t="s">
        <v>543</v>
      </c>
      <c r="M522" s="658"/>
      <c r="N522" s="658"/>
    </row>
    <row r="523" spans="1:14" ht="26.25" thickBot="1" x14ac:dyDescent="0.4">
      <c r="A523" s="758" t="s">
        <v>562</v>
      </c>
      <c r="B523" s="759"/>
      <c r="C523" s="759"/>
      <c r="D523" s="759"/>
      <c r="E523" s="759"/>
      <c r="F523" s="759"/>
      <c r="G523" s="759"/>
      <c r="H523" s="759"/>
      <c r="I523" s="759"/>
      <c r="J523" s="759"/>
      <c r="K523" s="759"/>
      <c r="L523" s="760"/>
      <c r="M523" s="658"/>
      <c r="N523" s="658"/>
    </row>
    <row r="524" spans="1:14" ht="27" customHeight="1" thickBot="1" x14ac:dyDescent="0.3">
      <c r="A524" s="423" t="s">
        <v>24</v>
      </c>
      <c r="B524" s="424"/>
      <c r="C524" s="425"/>
      <c r="D524" s="433" t="s">
        <v>27</v>
      </c>
      <c r="E524" s="761" t="s">
        <v>361</v>
      </c>
      <c r="F524" s="762"/>
      <c r="G524" s="763"/>
      <c r="H524" s="761" t="s">
        <v>362</v>
      </c>
      <c r="I524" s="762"/>
      <c r="J524" s="763"/>
      <c r="K524" s="433" t="s">
        <v>363</v>
      </c>
      <c r="L524" s="426" t="s">
        <v>364</v>
      </c>
      <c r="M524" s="658"/>
      <c r="N524" s="658"/>
    </row>
    <row r="525" spans="1:14" ht="16.5" customHeight="1" thickBot="1" x14ac:dyDescent="0.3">
      <c r="A525" s="476">
        <v>1</v>
      </c>
      <c r="B525" s="482" t="s">
        <v>39</v>
      </c>
      <c r="C525" s="478" t="s">
        <v>76</v>
      </c>
      <c r="D525" s="479" t="s">
        <v>479</v>
      </c>
      <c r="E525" s="764">
        <v>0.62</v>
      </c>
      <c r="F525" s="765"/>
      <c r="G525" s="766"/>
      <c r="H525" s="767">
        <v>0.31</v>
      </c>
      <c r="I525" s="768"/>
      <c r="J525" s="769"/>
      <c r="K525" s="480"/>
      <c r="L525" s="481">
        <v>40</v>
      </c>
      <c r="M525" s="658"/>
      <c r="N525" s="658"/>
    </row>
    <row r="526" spans="1:14" ht="16.5" hidden="1" thickBot="1" x14ac:dyDescent="0.3">
      <c r="A526" s="476">
        <f t="shared" ref="A526:A543" si="122">A525+1</f>
        <v>2</v>
      </c>
      <c r="B526" s="482" t="s">
        <v>39</v>
      </c>
      <c r="C526" s="478"/>
      <c r="D526" s="479" t="s">
        <v>365</v>
      </c>
      <c r="E526" s="764">
        <v>0.73</v>
      </c>
      <c r="F526" s="765"/>
      <c r="G526" s="766"/>
      <c r="H526" s="767">
        <v>0.37</v>
      </c>
      <c r="I526" s="768"/>
      <c r="J526" s="769"/>
      <c r="K526" s="480"/>
      <c r="L526" s="481">
        <v>30</v>
      </c>
      <c r="M526" s="658"/>
      <c r="N526" s="658"/>
    </row>
    <row r="527" spans="1:14" ht="16.5" thickBot="1" x14ac:dyDescent="0.3">
      <c r="A527" s="476">
        <v>2</v>
      </c>
      <c r="B527" s="477" t="s">
        <v>35</v>
      </c>
      <c r="C527" s="478" t="s">
        <v>36</v>
      </c>
      <c r="D527" s="479" t="s">
        <v>493</v>
      </c>
      <c r="E527" s="764">
        <v>0.62</v>
      </c>
      <c r="F527" s="765"/>
      <c r="G527" s="766"/>
      <c r="H527" s="767">
        <v>0.31</v>
      </c>
      <c r="I527" s="768"/>
      <c r="J527" s="769"/>
      <c r="K527" s="480"/>
      <c r="L527" s="481">
        <v>85</v>
      </c>
      <c r="M527" s="658"/>
      <c r="N527" s="658"/>
    </row>
    <row r="528" spans="1:14" ht="16.5" thickBot="1" x14ac:dyDescent="0.3">
      <c r="A528" s="427">
        <f t="shared" si="122"/>
        <v>3</v>
      </c>
      <c r="B528" s="424" t="s">
        <v>39</v>
      </c>
      <c r="C528" s="429"/>
      <c r="D528" s="434" t="s">
        <v>480</v>
      </c>
      <c r="E528" s="862">
        <v>0.75</v>
      </c>
      <c r="F528" s="863"/>
      <c r="G528" s="864"/>
      <c r="H528" s="865">
        <v>0.38</v>
      </c>
      <c r="I528" s="866"/>
      <c r="J528" s="867"/>
      <c r="K528" s="430"/>
      <c r="L528" s="431">
        <v>40</v>
      </c>
      <c r="M528" s="658"/>
      <c r="N528" s="658"/>
    </row>
    <row r="529" spans="1:14" ht="16.5" customHeight="1" thickBot="1" x14ac:dyDescent="0.3">
      <c r="A529" s="427">
        <f t="shared" si="122"/>
        <v>4</v>
      </c>
      <c r="B529" s="424" t="s">
        <v>39</v>
      </c>
      <c r="C529" s="429"/>
      <c r="D529" s="434" t="s">
        <v>494</v>
      </c>
      <c r="E529" s="862">
        <v>0.88</v>
      </c>
      <c r="F529" s="863"/>
      <c r="G529" s="864"/>
      <c r="H529" s="865">
        <v>0.44</v>
      </c>
      <c r="I529" s="866"/>
      <c r="J529" s="867"/>
      <c r="K529" s="430"/>
      <c r="L529" s="431">
        <v>7</v>
      </c>
      <c r="M529" s="658"/>
      <c r="N529" s="658"/>
    </row>
    <row r="530" spans="1:14" ht="16.5" thickBot="1" x14ac:dyDescent="0.3">
      <c r="A530" s="476">
        <f t="shared" si="122"/>
        <v>5</v>
      </c>
      <c r="B530" s="477" t="s">
        <v>35</v>
      </c>
      <c r="C530" s="478"/>
      <c r="D530" s="479" t="s">
        <v>495</v>
      </c>
      <c r="E530" s="764">
        <v>0.75</v>
      </c>
      <c r="F530" s="765"/>
      <c r="G530" s="766"/>
      <c r="H530" s="767">
        <v>0.38</v>
      </c>
      <c r="I530" s="768"/>
      <c r="J530" s="769"/>
      <c r="K530" s="480"/>
      <c r="L530" s="481">
        <v>16</v>
      </c>
      <c r="M530" s="658"/>
      <c r="N530" s="658"/>
    </row>
    <row r="531" spans="1:14" ht="16.5" hidden="1" thickBot="1" x14ac:dyDescent="0.3">
      <c r="A531" s="427">
        <f t="shared" si="122"/>
        <v>6</v>
      </c>
      <c r="B531" s="428" t="s">
        <v>35</v>
      </c>
      <c r="C531" s="429"/>
      <c r="D531" s="434" t="s">
        <v>496</v>
      </c>
      <c r="E531" s="862">
        <v>0.7</v>
      </c>
      <c r="F531" s="863"/>
      <c r="G531" s="864"/>
      <c r="H531" s="865">
        <v>0.35</v>
      </c>
      <c r="I531" s="866"/>
      <c r="J531" s="867"/>
      <c r="K531" s="430"/>
      <c r="L531" s="431">
        <v>10</v>
      </c>
      <c r="M531" s="658"/>
      <c r="N531" s="658"/>
    </row>
    <row r="532" spans="1:14" ht="16.5" hidden="1" thickBot="1" x14ac:dyDescent="0.3">
      <c r="A532" s="427">
        <f t="shared" si="122"/>
        <v>7</v>
      </c>
      <c r="B532" s="428" t="s">
        <v>35</v>
      </c>
      <c r="C532" s="429" t="s">
        <v>71</v>
      </c>
      <c r="D532" s="434" t="s">
        <v>481</v>
      </c>
      <c r="E532" s="862">
        <v>0.84</v>
      </c>
      <c r="F532" s="863"/>
      <c r="G532" s="864"/>
      <c r="H532" s="865">
        <v>0.42</v>
      </c>
      <c r="I532" s="866"/>
      <c r="J532" s="867"/>
      <c r="K532" s="430"/>
      <c r="L532" s="431">
        <v>95</v>
      </c>
      <c r="M532" s="658"/>
      <c r="N532" s="658"/>
    </row>
    <row r="533" spans="1:14" ht="16.5" thickBot="1" x14ac:dyDescent="0.3">
      <c r="A533" s="427">
        <v>6</v>
      </c>
      <c r="B533" s="428" t="s">
        <v>35</v>
      </c>
      <c r="C533" s="429"/>
      <c r="D533" s="434" t="s">
        <v>497</v>
      </c>
      <c r="E533" s="862">
        <v>1.08</v>
      </c>
      <c r="F533" s="863"/>
      <c r="G533" s="864"/>
      <c r="H533" s="865">
        <v>0.54</v>
      </c>
      <c r="I533" s="866"/>
      <c r="J533" s="867"/>
      <c r="K533" s="430"/>
      <c r="L533" s="431">
        <v>40</v>
      </c>
      <c r="M533" s="658"/>
      <c r="N533" s="658"/>
    </row>
    <row r="534" spans="1:14" ht="16.5" thickBot="1" x14ac:dyDescent="0.3">
      <c r="A534" s="427">
        <f t="shared" si="122"/>
        <v>7</v>
      </c>
      <c r="B534" s="428" t="s">
        <v>35</v>
      </c>
      <c r="C534" s="429"/>
      <c r="D534" s="434" t="s">
        <v>482</v>
      </c>
      <c r="E534" s="862">
        <v>0.75</v>
      </c>
      <c r="F534" s="863"/>
      <c r="G534" s="864"/>
      <c r="H534" s="865">
        <v>0.38</v>
      </c>
      <c r="I534" s="866"/>
      <c r="J534" s="867"/>
      <c r="K534" s="430"/>
      <c r="L534" s="431">
        <v>40</v>
      </c>
      <c r="M534" s="658"/>
      <c r="N534" s="658"/>
    </row>
    <row r="535" spans="1:14" ht="16.5" thickBot="1" x14ac:dyDescent="0.3">
      <c r="A535" s="427">
        <f t="shared" si="122"/>
        <v>8</v>
      </c>
      <c r="B535" s="428" t="s">
        <v>35</v>
      </c>
      <c r="C535" s="429"/>
      <c r="D535" s="434" t="s">
        <v>483</v>
      </c>
      <c r="E535" s="862">
        <v>0.75</v>
      </c>
      <c r="F535" s="863"/>
      <c r="G535" s="864"/>
      <c r="H535" s="865">
        <v>0.38</v>
      </c>
      <c r="I535" s="866"/>
      <c r="J535" s="867"/>
      <c r="K535" s="430"/>
      <c r="L535" s="431">
        <v>30</v>
      </c>
      <c r="M535" s="658"/>
      <c r="N535" s="658"/>
    </row>
    <row r="536" spans="1:14" ht="16.5" thickBot="1" x14ac:dyDescent="0.3">
      <c r="A536" s="427">
        <f t="shared" si="122"/>
        <v>9</v>
      </c>
      <c r="B536" s="424" t="s">
        <v>39</v>
      </c>
      <c r="C536" s="429"/>
      <c r="D536" s="434" t="s">
        <v>484</v>
      </c>
      <c r="E536" s="862">
        <v>1.85</v>
      </c>
      <c r="F536" s="863"/>
      <c r="G536" s="864"/>
      <c r="H536" s="865">
        <v>0.93</v>
      </c>
      <c r="I536" s="866"/>
      <c r="J536" s="867"/>
      <c r="K536" s="430"/>
      <c r="L536" s="431">
        <v>40</v>
      </c>
      <c r="M536" s="658"/>
      <c r="N536" s="658"/>
    </row>
    <row r="537" spans="1:14" ht="16.5" hidden="1" thickBot="1" x14ac:dyDescent="0.3">
      <c r="A537" s="427">
        <f t="shared" si="122"/>
        <v>10</v>
      </c>
      <c r="B537" s="477" t="s">
        <v>35</v>
      </c>
      <c r="C537" s="478"/>
      <c r="D537" s="479" t="s">
        <v>500</v>
      </c>
      <c r="E537" s="764">
        <v>0.86</v>
      </c>
      <c r="F537" s="765"/>
      <c r="G537" s="766"/>
      <c r="H537" s="767">
        <v>0.43</v>
      </c>
      <c r="I537" s="768"/>
      <c r="J537" s="769"/>
      <c r="K537" s="480"/>
      <c r="L537" s="481">
        <v>50</v>
      </c>
      <c r="M537" s="658"/>
      <c r="N537" s="658"/>
    </row>
    <row r="538" spans="1:14" ht="16.5" hidden="1" thickBot="1" x14ac:dyDescent="0.3">
      <c r="A538" s="427">
        <f t="shared" si="122"/>
        <v>11</v>
      </c>
      <c r="B538" s="482" t="s">
        <v>39</v>
      </c>
      <c r="C538" s="478" t="s">
        <v>76</v>
      </c>
      <c r="D538" s="479" t="s">
        <v>366</v>
      </c>
      <c r="E538" s="764">
        <v>1.6</v>
      </c>
      <c r="F538" s="765"/>
      <c r="G538" s="766"/>
      <c r="H538" s="767">
        <v>0.8</v>
      </c>
      <c r="I538" s="768"/>
      <c r="J538" s="769"/>
      <c r="K538" s="480"/>
      <c r="L538" s="481">
        <v>25</v>
      </c>
      <c r="M538" s="658"/>
      <c r="N538" s="658"/>
    </row>
    <row r="539" spans="1:14" ht="16.5" hidden="1" thickBot="1" x14ac:dyDescent="0.3">
      <c r="A539" s="427">
        <f t="shared" si="122"/>
        <v>12</v>
      </c>
      <c r="B539" s="424" t="s">
        <v>39</v>
      </c>
      <c r="C539" s="429"/>
      <c r="D539" s="434" t="s">
        <v>501</v>
      </c>
      <c r="E539" s="862">
        <v>1.42</v>
      </c>
      <c r="F539" s="863"/>
      <c r="G539" s="864"/>
      <c r="H539" s="865">
        <v>0.71</v>
      </c>
      <c r="I539" s="866"/>
      <c r="J539" s="867"/>
      <c r="K539" s="430"/>
      <c r="L539" s="431">
        <v>130</v>
      </c>
      <c r="M539" s="658"/>
      <c r="N539" s="658"/>
    </row>
    <row r="540" spans="1:14" ht="16.5" thickBot="1" x14ac:dyDescent="0.3">
      <c r="A540" s="427">
        <f t="shared" si="122"/>
        <v>13</v>
      </c>
      <c r="B540" s="424" t="s">
        <v>39</v>
      </c>
      <c r="C540" s="429"/>
      <c r="D540" s="434" t="s">
        <v>502</v>
      </c>
      <c r="E540" s="862">
        <v>1.86</v>
      </c>
      <c r="F540" s="863"/>
      <c r="G540" s="864"/>
      <c r="H540" s="865">
        <v>0.93</v>
      </c>
      <c r="I540" s="866"/>
      <c r="J540" s="867"/>
      <c r="K540" s="430"/>
      <c r="L540" s="431">
        <v>30</v>
      </c>
      <c r="M540" s="658"/>
      <c r="N540" s="658"/>
    </row>
    <row r="541" spans="1:14" ht="24.75" thickBot="1" x14ac:dyDescent="0.3">
      <c r="A541" s="427">
        <f t="shared" si="122"/>
        <v>14</v>
      </c>
      <c r="B541" s="428" t="s">
        <v>35</v>
      </c>
      <c r="C541" s="429"/>
      <c r="D541" s="434" t="s">
        <v>503</v>
      </c>
      <c r="E541" s="862">
        <v>1.28</v>
      </c>
      <c r="F541" s="863"/>
      <c r="G541" s="864"/>
      <c r="H541" s="865">
        <v>0.64</v>
      </c>
      <c r="I541" s="866"/>
      <c r="J541" s="867"/>
      <c r="K541" s="430"/>
      <c r="L541" s="431">
        <v>37</v>
      </c>
      <c r="M541" s="658"/>
      <c r="N541" s="658"/>
    </row>
    <row r="542" spans="1:14" ht="16.5" thickBot="1" x14ac:dyDescent="0.3">
      <c r="A542" s="427">
        <f t="shared" si="122"/>
        <v>15</v>
      </c>
      <c r="B542" s="428" t="s">
        <v>35</v>
      </c>
      <c r="C542" s="429"/>
      <c r="D542" s="434" t="s">
        <v>504</v>
      </c>
      <c r="E542" s="862">
        <v>0.68</v>
      </c>
      <c r="F542" s="863"/>
      <c r="G542" s="864"/>
      <c r="H542" s="865">
        <v>0.34</v>
      </c>
      <c r="I542" s="866"/>
      <c r="J542" s="867"/>
      <c r="K542" s="430"/>
      <c r="L542" s="431">
        <v>109</v>
      </c>
      <c r="M542" s="658"/>
      <c r="N542" s="658"/>
    </row>
    <row r="543" spans="1:14" ht="24.75" hidden="1" thickBot="1" x14ac:dyDescent="0.3">
      <c r="A543" s="476">
        <f t="shared" si="122"/>
        <v>16</v>
      </c>
      <c r="B543" s="482" t="s">
        <v>39</v>
      </c>
      <c r="C543" s="478"/>
      <c r="D543" s="479" t="s">
        <v>505</v>
      </c>
      <c r="E543" s="764">
        <v>0.64</v>
      </c>
      <c r="F543" s="765"/>
      <c r="G543" s="766"/>
      <c r="H543" s="767">
        <v>0.32</v>
      </c>
      <c r="I543" s="768"/>
      <c r="J543" s="769"/>
      <c r="K543" s="480"/>
      <c r="L543" s="481">
        <v>75</v>
      </c>
      <c r="M543" s="658"/>
      <c r="N543" s="658"/>
    </row>
    <row r="544" spans="1:14" ht="17.25" customHeight="1" thickBot="1" x14ac:dyDescent="0.3">
      <c r="A544" s="427">
        <v>14</v>
      </c>
      <c r="B544" s="428" t="s">
        <v>35</v>
      </c>
      <c r="C544" s="429" t="s">
        <v>76</v>
      </c>
      <c r="D544" s="434" t="s">
        <v>506</v>
      </c>
      <c r="E544" s="862">
        <v>1.06</v>
      </c>
      <c r="F544" s="863"/>
      <c r="G544" s="864"/>
      <c r="H544" s="865">
        <v>0.53</v>
      </c>
      <c r="I544" s="866"/>
      <c r="J544" s="867"/>
      <c r="K544" s="430"/>
      <c r="L544" s="431">
        <v>50</v>
      </c>
      <c r="M544" s="658"/>
      <c r="N544" s="658"/>
    </row>
    <row r="545" spans="1:14" ht="16.5" customHeight="1" x14ac:dyDescent="0.2">
      <c r="A545" s="475"/>
      <c r="B545" s="475"/>
      <c r="C545" s="475"/>
      <c r="D545" s="475"/>
      <c r="E545" s="868" t="s">
        <v>523</v>
      </c>
      <c r="F545" s="868"/>
      <c r="G545" s="868"/>
      <c r="H545" s="868"/>
      <c r="I545" s="868"/>
      <c r="J545" s="868"/>
      <c r="K545" s="868"/>
      <c r="L545" s="868"/>
      <c r="M545" s="658"/>
      <c r="N545" s="658"/>
    </row>
    <row r="546" spans="1:14" ht="16.5" customHeight="1" x14ac:dyDescent="0.2">
      <c r="A546"/>
      <c r="B546"/>
      <c r="C546"/>
      <c r="D546"/>
      <c r="E546"/>
      <c r="F546"/>
      <c r="G546"/>
      <c r="H546"/>
      <c r="I546"/>
      <c r="J546"/>
      <c r="K546"/>
      <c r="L546"/>
      <c r="M546" s="658"/>
      <c r="N546" s="658"/>
    </row>
    <row r="547" spans="1:14" ht="16.5" customHeight="1" x14ac:dyDescent="0.2">
      <c r="A547"/>
      <c r="B547"/>
      <c r="C547"/>
      <c r="D547"/>
      <c r="E547"/>
      <c r="F547"/>
      <c r="G547"/>
      <c r="H547"/>
      <c r="I547"/>
      <c r="J547"/>
      <c r="K547"/>
      <c r="L547"/>
      <c r="M547"/>
    </row>
    <row r="548" spans="1:14" ht="16.5" customHeight="1" x14ac:dyDescent="0.2">
      <c r="A548"/>
      <c r="B548"/>
      <c r="C548"/>
      <c r="D548"/>
      <c r="E548"/>
      <c r="F548"/>
      <c r="G548"/>
      <c r="H548"/>
      <c r="I548"/>
      <c r="J548"/>
      <c r="K548"/>
      <c r="L548"/>
      <c r="M548"/>
    </row>
    <row r="549" spans="1:14" ht="16.5" customHeight="1" x14ac:dyDescent="0.2">
      <c r="A549"/>
      <c r="B549"/>
      <c r="C549"/>
      <c r="D549"/>
      <c r="E549"/>
      <c r="F549"/>
      <c r="G549"/>
      <c r="H549"/>
      <c r="I549"/>
      <c r="J549"/>
      <c r="K549"/>
      <c r="L549"/>
      <c r="M549"/>
    </row>
    <row r="550" spans="1:14" ht="12.75" x14ac:dyDescent="0.2">
      <c r="A550"/>
      <c r="B550"/>
      <c r="C550"/>
      <c r="D550"/>
      <c r="E550"/>
      <c r="F550"/>
      <c r="G550"/>
      <c r="H550"/>
      <c r="I550"/>
      <c r="J550"/>
      <c r="K550"/>
      <c r="L550"/>
      <c r="M550"/>
    </row>
    <row r="551" spans="1:14" ht="12.75" x14ac:dyDescent="0.2">
      <c r="A551"/>
      <c r="B551"/>
      <c r="C551"/>
      <c r="D551"/>
      <c r="E551"/>
      <c r="F551"/>
      <c r="G551"/>
      <c r="H551"/>
      <c r="I551"/>
      <c r="J551"/>
      <c r="K551"/>
      <c r="L551"/>
      <c r="M551"/>
    </row>
    <row r="552" spans="1:14" ht="12.75" x14ac:dyDescent="0.2">
      <c r="A552"/>
      <c r="B552"/>
      <c r="C552"/>
      <c r="D552"/>
      <c r="E552"/>
      <c r="F552"/>
      <c r="G552"/>
      <c r="H552"/>
      <c r="I552"/>
      <c r="J552"/>
      <c r="K552"/>
      <c r="L552"/>
      <c r="M552"/>
    </row>
    <row r="553" spans="1:14" ht="15.75" x14ac:dyDescent="0.2">
      <c r="A553"/>
      <c r="B553"/>
      <c r="C553"/>
      <c r="D553"/>
      <c r="E553"/>
      <c r="F553"/>
      <c r="G553"/>
      <c r="H553"/>
      <c r="I553"/>
      <c r="J553"/>
      <c r="K553"/>
      <c r="L553"/>
      <c r="M553" s="18"/>
    </row>
    <row r="554" spans="1:14" ht="12.75" x14ac:dyDescent="0.2">
      <c r="A554"/>
      <c r="B554"/>
      <c r="C554"/>
      <c r="D554"/>
      <c r="E554"/>
      <c r="F554"/>
      <c r="G554"/>
      <c r="H554"/>
      <c r="I554"/>
      <c r="J554"/>
      <c r="K554"/>
      <c r="L554"/>
      <c r="M554"/>
    </row>
    <row r="555" spans="1:14" ht="12.75" x14ac:dyDescent="0.2">
      <c r="A555"/>
      <c r="B555"/>
      <c r="C555"/>
      <c r="D555"/>
      <c r="E555"/>
      <c r="F555"/>
      <c r="G555"/>
      <c r="H555"/>
      <c r="I555"/>
      <c r="J555"/>
      <c r="K555"/>
      <c r="L555"/>
      <c r="M555"/>
    </row>
    <row r="556" spans="1:14" ht="12.75" x14ac:dyDescent="0.2">
      <c r="A556"/>
      <c r="B556"/>
      <c r="C556"/>
      <c r="D556"/>
      <c r="E556"/>
      <c r="F556"/>
      <c r="G556"/>
      <c r="H556"/>
      <c r="I556"/>
      <c r="J556"/>
      <c r="K556"/>
      <c r="L556"/>
      <c r="M556"/>
    </row>
    <row r="557" spans="1:14" ht="12.75" x14ac:dyDescent="0.2">
      <c r="A557"/>
      <c r="B557"/>
      <c r="C557"/>
      <c r="D557"/>
      <c r="E557"/>
      <c r="F557"/>
      <c r="G557"/>
      <c r="H557"/>
      <c r="I557"/>
      <c r="J557"/>
      <c r="K557"/>
      <c r="L557"/>
      <c r="M557"/>
    </row>
    <row r="558" spans="1:14" ht="12.75" x14ac:dyDescent="0.2">
      <c r="A558"/>
      <c r="B558"/>
      <c r="C558"/>
      <c r="D558"/>
      <c r="E558"/>
      <c r="F558"/>
      <c r="G558"/>
      <c r="H558"/>
      <c r="I558"/>
      <c r="J558"/>
      <c r="K558"/>
      <c r="L558"/>
    </row>
    <row r="559" spans="1:14" ht="12.75" x14ac:dyDescent="0.2">
      <c r="A559"/>
      <c r="B559"/>
      <c r="C559"/>
      <c r="D559"/>
      <c r="E559"/>
      <c r="F559"/>
      <c r="G559"/>
      <c r="H559"/>
      <c r="I559"/>
      <c r="J559"/>
      <c r="K559"/>
      <c r="L559"/>
    </row>
    <row r="560" spans="1:14" ht="12.75" x14ac:dyDescent="0.2">
      <c r="A560"/>
      <c r="B560"/>
      <c r="C560"/>
      <c r="D560"/>
      <c r="E560"/>
      <c r="F560"/>
      <c r="G560"/>
      <c r="H560"/>
      <c r="I560"/>
      <c r="J560"/>
      <c r="K560"/>
      <c r="L560"/>
    </row>
    <row r="561" spans="1:12" ht="12.75" x14ac:dyDescent="0.2">
      <c r="A561"/>
      <c r="B561"/>
      <c r="C561"/>
      <c r="D561"/>
      <c r="E561"/>
      <c r="F561"/>
      <c r="G561"/>
      <c r="H561"/>
      <c r="I561"/>
      <c r="J561"/>
      <c r="K561"/>
      <c r="L561"/>
    </row>
    <row r="562" spans="1:12" ht="12.75" x14ac:dyDescent="0.2">
      <c r="A562"/>
      <c r="B562"/>
      <c r="C562"/>
      <c r="D562"/>
      <c r="E562"/>
      <c r="F562"/>
      <c r="G562"/>
      <c r="H562"/>
      <c r="I562"/>
      <c r="J562"/>
      <c r="K562"/>
      <c r="L562"/>
    </row>
    <row r="563" spans="1:12" ht="12.75" x14ac:dyDescent="0.2">
      <c r="A563"/>
      <c r="B563"/>
      <c r="C563"/>
      <c r="D563"/>
      <c r="E563"/>
      <c r="F563"/>
      <c r="G563"/>
      <c r="H563"/>
      <c r="I563"/>
      <c r="J563"/>
      <c r="K563"/>
      <c r="L563"/>
    </row>
    <row r="564" spans="1:12" ht="12.75" x14ac:dyDescent="0.2">
      <c r="A564"/>
      <c r="B564"/>
      <c r="C564"/>
      <c r="D564"/>
      <c r="E564"/>
      <c r="F564"/>
      <c r="G564"/>
      <c r="H564"/>
      <c r="I564"/>
      <c r="J564"/>
      <c r="K564"/>
      <c r="L564"/>
    </row>
    <row r="565" spans="1:12" ht="12.75" x14ac:dyDescent="0.2">
      <c r="A565"/>
      <c r="B565"/>
      <c r="C565"/>
      <c r="D565"/>
      <c r="E565"/>
      <c r="F565"/>
      <c r="G565"/>
      <c r="H565"/>
      <c r="I565"/>
      <c r="J565"/>
      <c r="K565"/>
      <c r="L565"/>
    </row>
    <row r="566" spans="1:12" ht="12.75" x14ac:dyDescent="0.2">
      <c r="A566"/>
      <c r="B566"/>
      <c r="C566"/>
      <c r="D566"/>
      <c r="E566"/>
      <c r="F566"/>
      <c r="G566"/>
      <c r="H566"/>
      <c r="I566"/>
      <c r="J566"/>
      <c r="K566"/>
      <c r="L566"/>
    </row>
    <row r="567" spans="1:12" ht="12.75" x14ac:dyDescent="0.2">
      <c r="A567"/>
      <c r="B567"/>
      <c r="C567"/>
      <c r="D567"/>
      <c r="E567"/>
      <c r="F567"/>
      <c r="G567"/>
      <c r="H567"/>
      <c r="I567"/>
      <c r="J567"/>
      <c r="K567"/>
      <c r="L567"/>
    </row>
    <row r="568" spans="1:12" ht="12.75" x14ac:dyDescent="0.2">
      <c r="A568"/>
      <c r="B568"/>
      <c r="C568"/>
      <c r="D568"/>
      <c r="E568"/>
      <c r="F568"/>
      <c r="G568"/>
      <c r="H568"/>
      <c r="I568"/>
      <c r="J568"/>
      <c r="K568"/>
      <c r="L568"/>
    </row>
    <row r="569" spans="1:12" ht="12.75" x14ac:dyDescent="0.2">
      <c r="A569"/>
      <c r="B569"/>
      <c r="C569"/>
      <c r="D569"/>
      <c r="E569"/>
      <c r="F569"/>
      <c r="G569"/>
      <c r="H569"/>
      <c r="I569"/>
      <c r="J569"/>
      <c r="K569"/>
      <c r="L569"/>
    </row>
    <row r="570" spans="1:12" ht="12.75" x14ac:dyDescent="0.2">
      <c r="A570"/>
      <c r="B570"/>
      <c r="C570"/>
      <c r="D570"/>
      <c r="E570"/>
      <c r="F570"/>
      <c r="G570"/>
      <c r="H570"/>
      <c r="I570"/>
      <c r="J570"/>
      <c r="K570"/>
      <c r="L570"/>
    </row>
    <row r="571" spans="1:12" ht="12.75" x14ac:dyDescent="0.2">
      <c r="A571"/>
      <c r="B571"/>
      <c r="C571"/>
      <c r="D571"/>
      <c r="E571"/>
      <c r="F571"/>
      <c r="G571"/>
      <c r="H571"/>
      <c r="I571"/>
      <c r="J571"/>
      <c r="K571"/>
      <c r="L571"/>
    </row>
    <row r="572" spans="1:12" ht="12.75" x14ac:dyDescent="0.2">
      <c r="A572"/>
      <c r="B572"/>
      <c r="C572"/>
      <c r="D572"/>
      <c r="E572"/>
      <c r="F572"/>
      <c r="G572"/>
      <c r="H572"/>
      <c r="I572"/>
      <c r="J572"/>
      <c r="K572"/>
      <c r="L572"/>
    </row>
    <row r="573" spans="1:12" ht="12.75" x14ac:dyDescent="0.2">
      <c r="A573"/>
      <c r="B573"/>
      <c r="C573"/>
      <c r="D573"/>
      <c r="E573"/>
      <c r="F573"/>
      <c r="G573"/>
      <c r="H573"/>
      <c r="I573"/>
      <c r="J573"/>
      <c r="K573"/>
      <c r="L573"/>
    </row>
    <row r="574" spans="1:12" ht="12.75" x14ac:dyDescent="0.2">
      <c r="A574"/>
      <c r="B574"/>
      <c r="C574"/>
      <c r="D574"/>
      <c r="E574"/>
      <c r="F574"/>
      <c r="G574"/>
      <c r="H574"/>
      <c r="I574"/>
      <c r="J574"/>
      <c r="K574"/>
      <c r="L574"/>
    </row>
    <row r="575" spans="1:12" ht="12.75" x14ac:dyDescent="0.2">
      <c r="A575"/>
      <c r="B575"/>
      <c r="C575"/>
      <c r="D575"/>
      <c r="E575"/>
      <c r="F575"/>
      <c r="G575"/>
      <c r="H575"/>
      <c r="I575"/>
      <c r="J575"/>
      <c r="K575"/>
      <c r="L575"/>
    </row>
    <row r="576" spans="1:12" ht="12.75" x14ac:dyDescent="0.2">
      <c r="A576"/>
      <c r="B576"/>
      <c r="C576"/>
      <c r="D576"/>
      <c r="E576"/>
      <c r="F576"/>
      <c r="G576"/>
      <c r="H576"/>
      <c r="I576"/>
      <c r="J576"/>
      <c r="K576"/>
      <c r="L576"/>
    </row>
    <row r="577" spans="1:12" ht="12.75" x14ac:dyDescent="0.2">
      <c r="A577"/>
      <c r="B577"/>
      <c r="C577"/>
      <c r="D577"/>
      <c r="E577"/>
      <c r="F577"/>
      <c r="G577"/>
      <c r="H577"/>
      <c r="I577"/>
      <c r="J577"/>
      <c r="K577"/>
      <c r="L577"/>
    </row>
    <row r="578" spans="1:12" ht="12.75" x14ac:dyDescent="0.2">
      <c r="A578"/>
      <c r="B578"/>
      <c r="C578"/>
      <c r="D578"/>
      <c r="E578"/>
      <c r="F578"/>
      <c r="G578"/>
      <c r="H578"/>
      <c r="I578"/>
      <c r="J578"/>
      <c r="K578"/>
      <c r="L578"/>
    </row>
    <row r="579" spans="1:12" ht="12.75" x14ac:dyDescent="0.2">
      <c r="A579"/>
      <c r="B579"/>
      <c r="C579"/>
      <c r="D579"/>
      <c r="E579"/>
      <c r="F579"/>
      <c r="G579"/>
      <c r="H579"/>
      <c r="I579"/>
      <c r="J579"/>
      <c r="K579"/>
      <c r="L579"/>
    </row>
    <row r="580" spans="1:12" ht="12.75" x14ac:dyDescent="0.2">
      <c r="A580"/>
      <c r="B580"/>
      <c r="C580"/>
      <c r="D580"/>
      <c r="E580"/>
      <c r="F580"/>
      <c r="G580"/>
      <c r="H580"/>
      <c r="I580"/>
      <c r="J580"/>
      <c r="K580"/>
      <c r="L580"/>
    </row>
    <row r="581" spans="1:12" ht="12.75" x14ac:dyDescent="0.2">
      <c r="A581"/>
      <c r="B581"/>
      <c r="C581"/>
      <c r="D581"/>
      <c r="E581"/>
      <c r="F581"/>
      <c r="G581"/>
      <c r="H581"/>
      <c r="I581"/>
      <c r="J581"/>
      <c r="K581"/>
      <c r="L581"/>
    </row>
    <row r="582" spans="1:12" ht="12.75" x14ac:dyDescent="0.2">
      <c r="A582"/>
      <c r="B582"/>
      <c r="C582"/>
      <c r="D582"/>
      <c r="E582"/>
      <c r="F582"/>
      <c r="G582"/>
      <c r="H582"/>
      <c r="I582"/>
      <c r="J582"/>
      <c r="K582"/>
      <c r="L582"/>
    </row>
    <row r="583" spans="1:12" ht="12.75" x14ac:dyDescent="0.2">
      <c r="A583"/>
      <c r="B583"/>
      <c r="C583"/>
      <c r="D583"/>
      <c r="E583"/>
      <c r="F583"/>
      <c r="G583"/>
      <c r="H583"/>
      <c r="I583"/>
      <c r="J583"/>
      <c r="K583"/>
      <c r="L583"/>
    </row>
    <row r="584" spans="1:12" ht="12.75" x14ac:dyDescent="0.2">
      <c r="A584"/>
      <c r="B584"/>
      <c r="C584"/>
      <c r="D584"/>
      <c r="E584"/>
      <c r="F584"/>
      <c r="G584"/>
      <c r="H584"/>
      <c r="I584"/>
      <c r="J584"/>
      <c r="K584"/>
      <c r="L584"/>
    </row>
    <row r="585" spans="1:12" ht="12.75" x14ac:dyDescent="0.2">
      <c r="A585"/>
      <c r="B585"/>
      <c r="C585"/>
      <c r="D585"/>
      <c r="E585"/>
      <c r="F585"/>
      <c r="G585"/>
      <c r="H585"/>
      <c r="I585"/>
      <c r="J585"/>
      <c r="K585"/>
      <c r="L585"/>
    </row>
    <row r="586" spans="1:12" ht="12.75" x14ac:dyDescent="0.2">
      <c r="A586"/>
      <c r="B586"/>
      <c r="C586"/>
      <c r="D586"/>
      <c r="E586"/>
      <c r="F586"/>
      <c r="G586"/>
      <c r="H586"/>
      <c r="I586"/>
      <c r="J586"/>
      <c r="K586"/>
      <c r="L586"/>
    </row>
    <row r="587" spans="1:12" ht="12.75" x14ac:dyDescent="0.2">
      <c r="A587"/>
      <c r="B587"/>
      <c r="C587"/>
      <c r="D587"/>
      <c r="E587"/>
      <c r="F587"/>
      <c r="G587"/>
      <c r="H587"/>
      <c r="I587"/>
      <c r="J587"/>
      <c r="K587"/>
      <c r="L587"/>
    </row>
    <row r="588" spans="1:12" ht="12.75" x14ac:dyDescent="0.2">
      <c r="A588"/>
      <c r="B588"/>
      <c r="C588"/>
      <c r="D588"/>
      <c r="E588"/>
      <c r="F588"/>
      <c r="G588"/>
      <c r="H588"/>
      <c r="I588"/>
      <c r="J588"/>
      <c r="K588"/>
      <c r="L588"/>
    </row>
    <row r="589" spans="1:12" ht="12.75" x14ac:dyDescent="0.2">
      <c r="A589"/>
      <c r="B589"/>
      <c r="C589"/>
      <c r="D589"/>
      <c r="E589"/>
      <c r="F589"/>
      <c r="G589"/>
      <c r="H589"/>
      <c r="I589"/>
      <c r="J589"/>
      <c r="K589"/>
      <c r="L589"/>
    </row>
    <row r="590" spans="1:12" ht="12.75" x14ac:dyDescent="0.2">
      <c r="A590"/>
      <c r="B590"/>
      <c r="C590"/>
      <c r="D590"/>
      <c r="E590"/>
      <c r="F590"/>
      <c r="G590"/>
      <c r="H590"/>
      <c r="I590"/>
      <c r="J590"/>
      <c r="K590"/>
      <c r="L590"/>
    </row>
    <row r="591" spans="1:12" ht="12.75" x14ac:dyDescent="0.2">
      <c r="A591"/>
      <c r="B591"/>
      <c r="C591"/>
      <c r="D591"/>
      <c r="E591"/>
      <c r="F591"/>
      <c r="G591"/>
      <c r="H591"/>
      <c r="I591"/>
      <c r="J591"/>
      <c r="K591"/>
      <c r="L591"/>
    </row>
    <row r="592" spans="1:12" ht="12.75" x14ac:dyDescent="0.2">
      <c r="A592"/>
      <c r="B592"/>
      <c r="C592"/>
      <c r="D592"/>
      <c r="E592"/>
      <c r="F592"/>
      <c r="G592"/>
      <c r="H592"/>
      <c r="I592"/>
      <c r="J592"/>
      <c r="K592"/>
      <c r="L592"/>
    </row>
    <row r="593" spans="1:12" ht="12.75" x14ac:dyDescent="0.2">
      <c r="A593"/>
      <c r="B593"/>
      <c r="C593"/>
      <c r="D593"/>
      <c r="E593"/>
      <c r="F593"/>
      <c r="G593"/>
      <c r="H593"/>
      <c r="I593"/>
      <c r="J593"/>
      <c r="K593"/>
      <c r="L593"/>
    </row>
    <row r="594" spans="1:12" ht="12.75" x14ac:dyDescent="0.2">
      <c r="A594"/>
      <c r="B594"/>
      <c r="C594"/>
      <c r="D594"/>
      <c r="E594"/>
      <c r="F594"/>
      <c r="G594"/>
      <c r="H594"/>
      <c r="I594"/>
      <c r="J594"/>
      <c r="K594"/>
      <c r="L594"/>
    </row>
    <row r="595" spans="1:12" ht="12.75" x14ac:dyDescent="0.2">
      <c r="A595"/>
      <c r="B595"/>
      <c r="C595"/>
      <c r="D595"/>
      <c r="E595"/>
      <c r="F595"/>
      <c r="G595"/>
      <c r="H595"/>
      <c r="I595"/>
      <c r="J595"/>
      <c r="K595"/>
      <c r="L595"/>
    </row>
    <row r="596" spans="1:12" ht="12.75" x14ac:dyDescent="0.2">
      <c r="A596"/>
      <c r="B596"/>
      <c r="C596"/>
      <c r="D596"/>
      <c r="E596"/>
      <c r="F596"/>
      <c r="G596"/>
      <c r="H596"/>
      <c r="I596"/>
      <c r="J596"/>
      <c r="K596"/>
      <c r="L596"/>
    </row>
    <row r="597" spans="1:12" ht="12.75" x14ac:dyDescent="0.2">
      <c r="A597"/>
      <c r="B597"/>
      <c r="C597"/>
      <c r="D597"/>
      <c r="E597"/>
      <c r="F597"/>
      <c r="G597"/>
      <c r="H597"/>
      <c r="I597"/>
      <c r="J597"/>
      <c r="K597"/>
      <c r="L597"/>
    </row>
    <row r="598" spans="1:12" ht="12.75" x14ac:dyDescent="0.2">
      <c r="A598"/>
      <c r="B598"/>
      <c r="C598"/>
      <c r="D598"/>
      <c r="E598"/>
      <c r="F598"/>
      <c r="G598"/>
      <c r="H598"/>
      <c r="I598"/>
      <c r="J598"/>
      <c r="K598"/>
      <c r="L598"/>
    </row>
    <row r="599" spans="1:12" ht="12.75" x14ac:dyDescent="0.2">
      <c r="A599"/>
      <c r="B599"/>
      <c r="C599"/>
      <c r="D599"/>
      <c r="E599"/>
      <c r="F599"/>
      <c r="G599"/>
      <c r="H599"/>
      <c r="I599"/>
      <c r="J599"/>
      <c r="K599"/>
      <c r="L599"/>
    </row>
    <row r="600" spans="1:12" ht="12.75" x14ac:dyDescent="0.2">
      <c r="A600"/>
      <c r="B600"/>
      <c r="C600"/>
      <c r="D600"/>
      <c r="E600"/>
      <c r="F600"/>
      <c r="G600"/>
      <c r="H600"/>
      <c r="I600"/>
      <c r="J600"/>
      <c r="K600"/>
      <c r="L600"/>
    </row>
    <row r="601" spans="1:12" ht="12.75" x14ac:dyDescent="0.2">
      <c r="A601"/>
      <c r="B601"/>
      <c r="C601"/>
      <c r="D601"/>
      <c r="E601"/>
      <c r="F601"/>
      <c r="G601"/>
      <c r="H601"/>
      <c r="I601"/>
      <c r="J601"/>
      <c r="K601"/>
      <c r="L601"/>
    </row>
    <row r="602" spans="1:12" ht="12.75" x14ac:dyDescent="0.2">
      <c r="A602"/>
      <c r="B602"/>
      <c r="C602"/>
      <c r="D602"/>
      <c r="E602"/>
      <c r="F602"/>
      <c r="G602"/>
      <c r="H602"/>
      <c r="I602"/>
      <c r="J602"/>
      <c r="K602"/>
      <c r="L602"/>
    </row>
    <row r="603" spans="1:12" ht="12.75" x14ac:dyDescent="0.2">
      <c r="A603"/>
      <c r="B603"/>
      <c r="C603"/>
      <c r="D603"/>
      <c r="E603"/>
      <c r="F603"/>
      <c r="G603"/>
      <c r="H603"/>
      <c r="I603"/>
      <c r="J603"/>
      <c r="K603"/>
      <c r="L603"/>
    </row>
    <row r="604" spans="1:12" ht="12.75" x14ac:dyDescent="0.2">
      <c r="A604"/>
      <c r="B604"/>
      <c r="C604"/>
      <c r="D604"/>
      <c r="E604"/>
      <c r="F604"/>
      <c r="G604"/>
      <c r="H604"/>
      <c r="I604"/>
      <c r="J604"/>
      <c r="K604"/>
      <c r="L604"/>
    </row>
    <row r="605" spans="1:12" ht="12.75" x14ac:dyDescent="0.2">
      <c r="A605"/>
      <c r="B605"/>
      <c r="C605"/>
      <c r="D605"/>
      <c r="E605"/>
      <c r="F605"/>
      <c r="G605"/>
      <c r="H605"/>
      <c r="I605"/>
      <c r="J605"/>
      <c r="K605"/>
      <c r="L605"/>
    </row>
    <row r="606" spans="1:12" ht="12.75" x14ac:dyDescent="0.2">
      <c r="A606"/>
      <c r="B606"/>
      <c r="C606"/>
      <c r="D606"/>
      <c r="E606"/>
      <c r="F606"/>
      <c r="G606"/>
      <c r="H606"/>
      <c r="I606"/>
      <c r="J606"/>
      <c r="K606"/>
      <c r="L606"/>
    </row>
    <row r="607" spans="1:12" ht="12.75" x14ac:dyDescent="0.2">
      <c r="A607"/>
      <c r="B607"/>
      <c r="C607"/>
      <c r="D607"/>
      <c r="E607"/>
      <c r="F607"/>
      <c r="G607"/>
      <c r="H607"/>
      <c r="I607"/>
      <c r="J607"/>
      <c r="K607"/>
      <c r="L607"/>
    </row>
    <row r="608" spans="1:12" ht="12.75" x14ac:dyDescent="0.2">
      <c r="A608"/>
      <c r="B608"/>
      <c r="C608"/>
      <c r="D608"/>
      <c r="E608"/>
      <c r="F608"/>
      <c r="G608"/>
      <c r="H608"/>
      <c r="I608"/>
      <c r="J608"/>
      <c r="K608"/>
      <c r="L608"/>
    </row>
    <row r="609" spans="1:12" ht="12.75" x14ac:dyDescent="0.2">
      <c r="A609"/>
      <c r="B609"/>
      <c r="C609"/>
      <c r="D609"/>
      <c r="E609"/>
      <c r="F609"/>
      <c r="G609"/>
      <c r="H609"/>
      <c r="I609"/>
      <c r="J609"/>
      <c r="K609"/>
      <c r="L609"/>
    </row>
    <row r="610" spans="1:12" ht="12.75" x14ac:dyDescent="0.2">
      <c r="A610"/>
      <c r="B610"/>
      <c r="C610"/>
      <c r="D610"/>
      <c r="E610"/>
      <c r="F610"/>
      <c r="G610"/>
      <c r="H610"/>
      <c r="I610"/>
      <c r="J610"/>
      <c r="K610"/>
      <c r="L610"/>
    </row>
    <row r="611" spans="1:12" ht="12.75" x14ac:dyDescent="0.2">
      <c r="A611"/>
      <c r="B611"/>
      <c r="C611"/>
      <c r="D611"/>
      <c r="E611"/>
      <c r="F611"/>
      <c r="G611"/>
      <c r="H611"/>
      <c r="I611"/>
      <c r="J611"/>
      <c r="K611"/>
      <c r="L611"/>
    </row>
    <row r="612" spans="1:12" ht="12.75" x14ac:dyDescent="0.2">
      <c r="A612"/>
      <c r="B612"/>
      <c r="C612"/>
      <c r="D612"/>
      <c r="E612"/>
      <c r="F612"/>
      <c r="G612"/>
      <c r="H612"/>
      <c r="I612"/>
      <c r="J612"/>
      <c r="K612"/>
      <c r="L612"/>
    </row>
    <row r="613" spans="1:12" ht="12.75" x14ac:dyDescent="0.2">
      <c r="A613"/>
      <c r="B613"/>
      <c r="C613"/>
      <c r="D613"/>
      <c r="E613"/>
      <c r="F613"/>
      <c r="G613"/>
      <c r="H613"/>
      <c r="I613"/>
      <c r="J613"/>
      <c r="K613"/>
      <c r="L613"/>
    </row>
    <row r="614" spans="1:12" ht="12.75" x14ac:dyDescent="0.2">
      <c r="A614"/>
      <c r="B614"/>
      <c r="C614"/>
      <c r="D614"/>
      <c r="E614"/>
      <c r="F614"/>
      <c r="G614"/>
      <c r="H614"/>
      <c r="I614"/>
      <c r="J614"/>
      <c r="K614"/>
      <c r="L614"/>
    </row>
    <row r="615" spans="1:12" ht="12.75" x14ac:dyDescent="0.2">
      <c r="A615"/>
      <c r="B615"/>
      <c r="C615"/>
      <c r="D615"/>
      <c r="E615"/>
      <c r="F615"/>
      <c r="G615"/>
      <c r="H615"/>
      <c r="I615"/>
      <c r="J615"/>
      <c r="K615"/>
      <c r="L615"/>
    </row>
    <row r="616" spans="1:12" ht="12.75" x14ac:dyDescent="0.2">
      <c r="A616"/>
      <c r="B616"/>
      <c r="C616"/>
      <c r="D616"/>
      <c r="E616"/>
      <c r="F616"/>
      <c r="G616"/>
      <c r="H616"/>
      <c r="I616"/>
      <c r="J616"/>
      <c r="K616"/>
      <c r="L616"/>
    </row>
    <row r="617" spans="1:12" ht="12.75" x14ac:dyDescent="0.2">
      <c r="A617"/>
      <c r="B617"/>
      <c r="C617"/>
      <c r="D617"/>
      <c r="E617"/>
      <c r="F617"/>
      <c r="G617"/>
      <c r="H617"/>
      <c r="I617"/>
      <c r="J617"/>
      <c r="K617"/>
      <c r="L617"/>
    </row>
    <row r="618" spans="1:12" ht="12.75" x14ac:dyDescent="0.2">
      <c r="A618"/>
      <c r="B618"/>
      <c r="C618"/>
      <c r="D618"/>
      <c r="E618"/>
      <c r="F618"/>
      <c r="G618"/>
      <c r="H618"/>
      <c r="I618"/>
      <c r="J618"/>
      <c r="K618"/>
      <c r="L618"/>
    </row>
    <row r="619" spans="1:12" ht="12.75" x14ac:dyDescent="0.2">
      <c r="A619"/>
      <c r="B619"/>
      <c r="C619"/>
      <c r="D619"/>
      <c r="E619"/>
      <c r="F619"/>
      <c r="G619"/>
      <c r="H619"/>
      <c r="I619"/>
      <c r="J619"/>
      <c r="K619"/>
      <c r="L619"/>
    </row>
    <row r="620" spans="1:12" ht="12.75" x14ac:dyDescent="0.2">
      <c r="A620"/>
      <c r="B620"/>
      <c r="C620"/>
      <c r="D620"/>
      <c r="E620"/>
      <c r="F620"/>
      <c r="G620"/>
      <c r="H620"/>
      <c r="I620"/>
      <c r="J620"/>
      <c r="K620"/>
      <c r="L620"/>
    </row>
    <row r="621" spans="1:12" ht="12.75" x14ac:dyDescent="0.2">
      <c r="A621"/>
      <c r="B621"/>
      <c r="C621"/>
      <c r="D621"/>
      <c r="E621"/>
      <c r="F621"/>
      <c r="G621"/>
      <c r="H621"/>
      <c r="I621"/>
      <c r="J621"/>
      <c r="K621"/>
      <c r="L621"/>
    </row>
    <row r="622" spans="1:12" ht="12.75" x14ac:dyDescent="0.2">
      <c r="A622"/>
      <c r="B622"/>
      <c r="C622"/>
      <c r="D622"/>
      <c r="E622"/>
      <c r="F622"/>
      <c r="G622"/>
      <c r="H622"/>
      <c r="I622"/>
      <c r="J622"/>
      <c r="K622"/>
      <c r="L622"/>
    </row>
    <row r="623" spans="1:12" ht="12.75" x14ac:dyDescent="0.2">
      <c r="A623"/>
      <c r="B623"/>
      <c r="C623"/>
      <c r="D623"/>
      <c r="E623"/>
      <c r="F623"/>
      <c r="G623"/>
      <c r="H623"/>
      <c r="I623"/>
      <c r="J623"/>
      <c r="K623"/>
      <c r="L623"/>
    </row>
    <row r="624" spans="1:12" ht="12.75" x14ac:dyDescent="0.2">
      <c r="A624"/>
      <c r="B624"/>
      <c r="C624"/>
      <c r="D624"/>
      <c r="E624"/>
      <c r="F624"/>
      <c r="G624"/>
      <c r="H624"/>
      <c r="I624"/>
      <c r="J624"/>
      <c r="K624"/>
      <c r="L624"/>
    </row>
    <row r="625" spans="1:12" ht="12.75" x14ac:dyDescent="0.2">
      <c r="A625"/>
      <c r="B625"/>
      <c r="C625"/>
      <c r="D625"/>
      <c r="E625"/>
      <c r="F625"/>
      <c r="G625"/>
      <c r="H625"/>
      <c r="I625"/>
      <c r="J625"/>
      <c r="K625"/>
      <c r="L625"/>
    </row>
    <row r="626" spans="1:12" ht="12.75" x14ac:dyDescent="0.2">
      <c r="A626"/>
      <c r="B626"/>
      <c r="C626"/>
      <c r="D626"/>
      <c r="E626"/>
      <c r="F626"/>
      <c r="G626"/>
      <c r="H626"/>
      <c r="I626"/>
      <c r="J626"/>
      <c r="K626"/>
      <c r="L626"/>
    </row>
    <row r="627" spans="1:12" ht="12.75" x14ac:dyDescent="0.2">
      <c r="A627"/>
      <c r="B627"/>
      <c r="C627"/>
      <c r="D627"/>
      <c r="E627"/>
      <c r="F627"/>
      <c r="G627"/>
      <c r="H627"/>
      <c r="I627"/>
      <c r="J627"/>
      <c r="K627"/>
      <c r="L627"/>
    </row>
    <row r="628" spans="1:12" ht="12.75" x14ac:dyDescent="0.2">
      <c r="A628"/>
      <c r="B628"/>
      <c r="C628"/>
      <c r="D628"/>
      <c r="E628"/>
      <c r="F628"/>
      <c r="G628"/>
      <c r="H628"/>
      <c r="I628"/>
      <c r="J628"/>
      <c r="K628"/>
      <c r="L628"/>
    </row>
    <row r="629" spans="1:12" ht="12.75" x14ac:dyDescent="0.2">
      <c r="A629"/>
      <c r="B629"/>
      <c r="C629"/>
      <c r="D629"/>
      <c r="E629"/>
      <c r="F629"/>
      <c r="G629"/>
      <c r="H629"/>
      <c r="I629"/>
      <c r="J629"/>
      <c r="K629"/>
      <c r="L629"/>
    </row>
    <row r="630" spans="1:12" ht="12.75" x14ac:dyDescent="0.2">
      <c r="A630"/>
      <c r="B630"/>
      <c r="C630"/>
      <c r="D630"/>
      <c r="E630"/>
      <c r="F630"/>
      <c r="G630"/>
      <c r="H630"/>
      <c r="I630"/>
      <c r="J630"/>
      <c r="K630"/>
      <c r="L630"/>
    </row>
    <row r="631" spans="1:12" ht="12.75" x14ac:dyDescent="0.2">
      <c r="A631"/>
      <c r="B631"/>
      <c r="C631"/>
      <c r="D631"/>
      <c r="E631"/>
      <c r="F631"/>
      <c r="G631"/>
      <c r="H631"/>
      <c r="I631"/>
      <c r="J631"/>
      <c r="K631"/>
      <c r="L631"/>
    </row>
    <row r="632" spans="1:12" ht="12.75" x14ac:dyDescent="0.2">
      <c r="A632"/>
      <c r="B632"/>
      <c r="C632"/>
      <c r="D632"/>
      <c r="E632"/>
      <c r="F632"/>
      <c r="G632"/>
      <c r="H632"/>
      <c r="I632"/>
      <c r="J632"/>
      <c r="K632"/>
      <c r="L632"/>
    </row>
    <row r="633" spans="1:12" ht="12.75" x14ac:dyDescent="0.2">
      <c r="A633"/>
      <c r="B633"/>
      <c r="C633"/>
      <c r="D633"/>
      <c r="E633"/>
      <c r="F633"/>
      <c r="G633"/>
      <c r="H633"/>
      <c r="I633"/>
      <c r="J633"/>
      <c r="K633"/>
      <c r="L633"/>
    </row>
    <row r="634" spans="1:12" ht="12.75" x14ac:dyDescent="0.2">
      <c r="A634"/>
      <c r="B634"/>
      <c r="C634"/>
      <c r="D634"/>
      <c r="E634"/>
      <c r="F634"/>
      <c r="G634"/>
      <c r="H634"/>
      <c r="I634"/>
      <c r="J634"/>
      <c r="K634"/>
      <c r="L634"/>
    </row>
    <row r="635" spans="1:12" ht="12.75" x14ac:dyDescent="0.2">
      <c r="A635"/>
      <c r="B635"/>
      <c r="C635"/>
      <c r="D635"/>
      <c r="E635"/>
      <c r="F635"/>
      <c r="G635"/>
      <c r="H635"/>
      <c r="I635"/>
      <c r="J635"/>
      <c r="K635"/>
      <c r="L635"/>
    </row>
    <row r="636" spans="1:12" ht="12.75" x14ac:dyDescent="0.2">
      <c r="A636"/>
      <c r="B636"/>
      <c r="C636"/>
      <c r="D636"/>
      <c r="E636"/>
      <c r="F636"/>
      <c r="G636"/>
      <c r="H636"/>
      <c r="I636"/>
      <c r="J636"/>
      <c r="K636"/>
      <c r="L636"/>
    </row>
    <row r="637" spans="1:12" ht="12.75" x14ac:dyDescent="0.2">
      <c r="A637"/>
      <c r="B637"/>
      <c r="C637"/>
      <c r="D637"/>
      <c r="E637"/>
      <c r="F637"/>
      <c r="G637"/>
      <c r="H637"/>
      <c r="I637"/>
      <c r="J637"/>
      <c r="K637"/>
      <c r="L637"/>
    </row>
    <row r="638" spans="1:12" ht="12.75" x14ac:dyDescent="0.2">
      <c r="A638"/>
      <c r="B638"/>
      <c r="C638"/>
      <c r="D638"/>
      <c r="E638"/>
      <c r="F638"/>
      <c r="G638"/>
      <c r="H638"/>
      <c r="I638"/>
      <c r="J638"/>
      <c r="K638"/>
      <c r="L638"/>
    </row>
    <row r="639" spans="1:12" ht="12.75" x14ac:dyDescent="0.2">
      <c r="A639"/>
      <c r="B639"/>
      <c r="C639"/>
      <c r="D639"/>
      <c r="E639"/>
      <c r="F639"/>
      <c r="G639"/>
      <c r="H639"/>
      <c r="I639"/>
      <c r="J639"/>
      <c r="K639"/>
      <c r="L639"/>
    </row>
    <row r="640" spans="1:12" ht="12.75" x14ac:dyDescent="0.2">
      <c r="A640"/>
      <c r="B640"/>
      <c r="C640"/>
      <c r="D640"/>
      <c r="E640"/>
      <c r="F640"/>
      <c r="G640"/>
      <c r="H640"/>
      <c r="I640"/>
      <c r="J640"/>
      <c r="K640"/>
      <c r="L640"/>
    </row>
    <row r="641" spans="1:12" ht="12.75" x14ac:dyDescent="0.2">
      <c r="A641"/>
      <c r="B641"/>
      <c r="C641"/>
      <c r="D641"/>
      <c r="E641"/>
      <c r="F641"/>
      <c r="G641"/>
      <c r="H641"/>
      <c r="I641"/>
      <c r="J641"/>
      <c r="K641"/>
      <c r="L641"/>
    </row>
    <row r="642" spans="1:12" ht="12.75" x14ac:dyDescent="0.2">
      <c r="A642"/>
      <c r="B642"/>
      <c r="C642"/>
      <c r="D642"/>
      <c r="E642"/>
      <c r="F642"/>
      <c r="G642"/>
      <c r="H642"/>
      <c r="I642"/>
      <c r="J642"/>
      <c r="K642"/>
      <c r="L642"/>
    </row>
    <row r="643" spans="1:12" ht="12.75" x14ac:dyDescent="0.2">
      <c r="A643"/>
      <c r="B643"/>
      <c r="C643"/>
      <c r="D643"/>
      <c r="E643"/>
      <c r="F643"/>
      <c r="G643"/>
      <c r="H643"/>
      <c r="I643"/>
      <c r="J643"/>
      <c r="K643"/>
      <c r="L643"/>
    </row>
    <row r="644" spans="1:12" ht="12.75" x14ac:dyDescent="0.2">
      <c r="A644"/>
      <c r="B644"/>
      <c r="C644"/>
      <c r="D644"/>
      <c r="E644"/>
      <c r="F644"/>
      <c r="G644"/>
      <c r="H644"/>
      <c r="I644"/>
      <c r="J644"/>
      <c r="K644"/>
      <c r="L644"/>
    </row>
    <row r="645" spans="1:12" ht="12.75" x14ac:dyDescent="0.2">
      <c r="A645"/>
      <c r="B645"/>
      <c r="C645"/>
      <c r="D645"/>
      <c r="E645"/>
      <c r="F645"/>
      <c r="G645"/>
      <c r="H645"/>
      <c r="I645"/>
      <c r="J645"/>
      <c r="K645"/>
      <c r="L645"/>
    </row>
    <row r="646" spans="1:12" ht="12.75" x14ac:dyDescent="0.2">
      <c r="A646"/>
      <c r="B646"/>
      <c r="C646"/>
      <c r="D646"/>
      <c r="E646"/>
      <c r="F646"/>
      <c r="G646"/>
      <c r="H646"/>
      <c r="I646"/>
      <c r="J646"/>
      <c r="K646"/>
      <c r="L646"/>
    </row>
    <row r="647" spans="1:12" ht="12.75" x14ac:dyDescent="0.2">
      <c r="A647"/>
      <c r="B647"/>
      <c r="C647"/>
      <c r="D647"/>
      <c r="E647"/>
      <c r="F647"/>
      <c r="G647"/>
      <c r="H647"/>
      <c r="I647"/>
      <c r="J647"/>
      <c r="K647"/>
      <c r="L647"/>
    </row>
    <row r="648" spans="1:12" ht="12.75" x14ac:dyDescent="0.2">
      <c r="A648"/>
      <c r="B648"/>
      <c r="C648"/>
      <c r="D648"/>
      <c r="E648"/>
      <c r="F648"/>
      <c r="G648"/>
      <c r="H648"/>
      <c r="I648"/>
      <c r="J648"/>
      <c r="K648"/>
      <c r="L648"/>
    </row>
    <row r="649" spans="1:12" ht="12.75" x14ac:dyDescent="0.2">
      <c r="A649"/>
      <c r="B649"/>
      <c r="C649"/>
      <c r="D649"/>
      <c r="E649"/>
      <c r="F649"/>
      <c r="G649"/>
      <c r="H649"/>
      <c r="I649"/>
      <c r="J649"/>
      <c r="K649"/>
      <c r="L649"/>
    </row>
    <row r="650" spans="1:12" ht="12.75" x14ac:dyDescent="0.2">
      <c r="A650"/>
      <c r="B650"/>
      <c r="C650"/>
      <c r="D650"/>
      <c r="E650"/>
      <c r="F650"/>
      <c r="G650"/>
      <c r="H650"/>
      <c r="I650"/>
      <c r="J650"/>
      <c r="K650"/>
      <c r="L650"/>
    </row>
    <row r="651" spans="1:12" ht="12.75" x14ac:dyDescent="0.2">
      <c r="A651"/>
      <c r="B651"/>
      <c r="C651"/>
      <c r="D651"/>
      <c r="E651"/>
      <c r="F651"/>
      <c r="G651"/>
      <c r="H651"/>
      <c r="I651"/>
      <c r="J651"/>
      <c r="K651"/>
      <c r="L651"/>
    </row>
    <row r="652" spans="1:12" ht="12.75" x14ac:dyDescent="0.2">
      <c r="A652"/>
      <c r="B652"/>
      <c r="C652"/>
      <c r="D652"/>
      <c r="E652"/>
      <c r="F652"/>
      <c r="G652"/>
      <c r="H652"/>
      <c r="I652"/>
      <c r="J652"/>
      <c r="K652"/>
      <c r="L652"/>
    </row>
    <row r="653" spans="1:12" ht="12.75" x14ac:dyDescent="0.2">
      <c r="A653"/>
      <c r="B653"/>
      <c r="C653"/>
      <c r="D653"/>
      <c r="E653"/>
      <c r="F653"/>
      <c r="G653"/>
      <c r="H653"/>
      <c r="I653"/>
      <c r="J653"/>
      <c r="K653"/>
      <c r="L653"/>
    </row>
    <row r="654" spans="1:12" ht="12.75" x14ac:dyDescent="0.2">
      <c r="A654"/>
      <c r="B654"/>
      <c r="C654"/>
      <c r="D654"/>
      <c r="E654"/>
      <c r="F654"/>
      <c r="G654"/>
      <c r="H654"/>
      <c r="I654"/>
      <c r="J654"/>
      <c r="K654"/>
      <c r="L654"/>
    </row>
    <row r="655" spans="1:12" ht="12.75" x14ac:dyDescent="0.2">
      <c r="A655"/>
      <c r="B655"/>
      <c r="C655"/>
      <c r="D655"/>
      <c r="E655"/>
      <c r="F655"/>
      <c r="G655"/>
      <c r="H655"/>
      <c r="I655"/>
      <c r="J655"/>
      <c r="K655"/>
      <c r="L655"/>
    </row>
    <row r="656" spans="1:12" ht="12.75" x14ac:dyDescent="0.2">
      <c r="A656"/>
      <c r="B656"/>
      <c r="C656"/>
      <c r="D656"/>
      <c r="E656"/>
      <c r="F656"/>
      <c r="G656"/>
      <c r="H656"/>
      <c r="I656"/>
      <c r="J656"/>
      <c r="K656"/>
      <c r="L656"/>
    </row>
    <row r="657" spans="1:12" ht="12.75" x14ac:dyDescent="0.2">
      <c r="A657"/>
      <c r="B657"/>
      <c r="C657"/>
      <c r="D657"/>
      <c r="E657"/>
      <c r="F657"/>
      <c r="G657"/>
      <c r="H657"/>
      <c r="I657"/>
      <c r="J657"/>
      <c r="K657"/>
      <c r="L657"/>
    </row>
    <row r="658" spans="1:12" ht="12.75" x14ac:dyDescent="0.2">
      <c r="A658"/>
      <c r="B658"/>
      <c r="C658"/>
      <c r="D658"/>
      <c r="E658"/>
      <c r="F658"/>
      <c r="G658"/>
      <c r="H658"/>
      <c r="I658"/>
      <c r="J658"/>
      <c r="K658"/>
      <c r="L658"/>
    </row>
    <row r="659" spans="1:12" ht="12.75" x14ac:dyDescent="0.2">
      <c r="A659"/>
      <c r="B659"/>
      <c r="C659"/>
      <c r="D659"/>
      <c r="E659"/>
      <c r="F659"/>
      <c r="G659"/>
      <c r="H659"/>
      <c r="I659"/>
      <c r="J659"/>
      <c r="K659"/>
      <c r="L659"/>
    </row>
    <row r="660" spans="1:12" ht="12.75" x14ac:dyDescent="0.2">
      <c r="A660"/>
      <c r="B660"/>
      <c r="C660"/>
      <c r="D660"/>
      <c r="E660"/>
      <c r="F660"/>
      <c r="G660"/>
      <c r="H660"/>
      <c r="I660"/>
      <c r="J660"/>
      <c r="K660"/>
      <c r="L660"/>
    </row>
    <row r="661" spans="1:12" ht="12.75" x14ac:dyDescent="0.2">
      <c r="A661"/>
      <c r="B661"/>
      <c r="C661"/>
      <c r="D661"/>
      <c r="E661"/>
      <c r="F661"/>
      <c r="G661"/>
      <c r="H661"/>
      <c r="I661"/>
      <c r="J661"/>
      <c r="K661"/>
      <c r="L661"/>
    </row>
    <row r="662" spans="1:12" ht="12.75" x14ac:dyDescent="0.2">
      <c r="A662"/>
      <c r="B662"/>
      <c r="C662"/>
      <c r="D662"/>
      <c r="E662"/>
      <c r="F662"/>
      <c r="G662"/>
      <c r="H662"/>
      <c r="I662"/>
      <c r="J662"/>
      <c r="K662"/>
      <c r="L662"/>
    </row>
    <row r="663" spans="1:12" ht="12.75" x14ac:dyDescent="0.2">
      <c r="A663"/>
      <c r="B663"/>
      <c r="C663"/>
      <c r="D663"/>
      <c r="E663"/>
      <c r="F663"/>
      <c r="G663"/>
      <c r="H663"/>
      <c r="I663"/>
      <c r="J663"/>
      <c r="K663"/>
      <c r="L663"/>
    </row>
    <row r="664" spans="1:12" ht="12.75" x14ac:dyDescent="0.2">
      <c r="A664"/>
      <c r="B664"/>
      <c r="C664"/>
      <c r="D664"/>
      <c r="E664"/>
      <c r="F664"/>
      <c r="G664"/>
      <c r="H664"/>
      <c r="I664"/>
      <c r="J664"/>
      <c r="K664"/>
      <c r="L664"/>
    </row>
    <row r="665" spans="1:12" ht="12.75" x14ac:dyDescent="0.2">
      <c r="A665"/>
      <c r="B665"/>
      <c r="C665"/>
      <c r="D665"/>
      <c r="E665"/>
      <c r="F665"/>
      <c r="G665"/>
      <c r="H665"/>
      <c r="I665"/>
      <c r="J665"/>
      <c r="K665"/>
      <c r="L665"/>
    </row>
    <row r="666" spans="1:12" ht="12.75" x14ac:dyDescent="0.2">
      <c r="A666"/>
      <c r="B666"/>
      <c r="C666"/>
      <c r="D666"/>
      <c r="E666"/>
      <c r="F666"/>
      <c r="G666"/>
      <c r="H666"/>
      <c r="I666"/>
      <c r="J666"/>
      <c r="K666"/>
      <c r="L666"/>
    </row>
    <row r="667" spans="1:12" ht="12.75" x14ac:dyDescent="0.2">
      <c r="A667"/>
      <c r="B667"/>
      <c r="C667"/>
      <c r="D667"/>
      <c r="E667"/>
      <c r="F667"/>
      <c r="G667"/>
      <c r="H667"/>
      <c r="I667"/>
      <c r="J667"/>
      <c r="K667"/>
      <c r="L667"/>
    </row>
    <row r="668" spans="1:12" ht="12.75" x14ac:dyDescent="0.2">
      <c r="A668"/>
      <c r="B668"/>
      <c r="C668"/>
      <c r="D668"/>
      <c r="E668"/>
      <c r="F668"/>
      <c r="G668"/>
      <c r="H668"/>
      <c r="I668"/>
      <c r="J668"/>
      <c r="K668"/>
      <c r="L668"/>
    </row>
    <row r="669" spans="1:12" ht="12.75" x14ac:dyDescent="0.2">
      <c r="A669"/>
      <c r="B669"/>
      <c r="C669"/>
      <c r="D669"/>
      <c r="E669"/>
      <c r="F669"/>
      <c r="G669"/>
      <c r="H669"/>
      <c r="I669"/>
      <c r="J669"/>
      <c r="K669"/>
      <c r="L669"/>
    </row>
    <row r="670" spans="1:12" ht="12.75" x14ac:dyDescent="0.2">
      <c r="A670"/>
      <c r="B670"/>
      <c r="C670"/>
      <c r="D670"/>
      <c r="E670"/>
      <c r="F670"/>
      <c r="G670"/>
      <c r="H670"/>
      <c r="I670"/>
      <c r="J670"/>
      <c r="K670"/>
      <c r="L670"/>
    </row>
    <row r="671" spans="1:12" ht="12.75" x14ac:dyDescent="0.2">
      <c r="A671"/>
      <c r="B671"/>
      <c r="C671"/>
      <c r="D671"/>
      <c r="E671"/>
      <c r="F671"/>
      <c r="G671"/>
      <c r="H671"/>
      <c r="I671"/>
      <c r="J671"/>
      <c r="K671"/>
      <c r="L671"/>
    </row>
    <row r="672" spans="1:12" ht="12.75" x14ac:dyDescent="0.2">
      <c r="A672"/>
      <c r="B672"/>
      <c r="C672"/>
      <c r="D672"/>
      <c r="E672"/>
      <c r="F672"/>
      <c r="G672"/>
      <c r="H672"/>
      <c r="I672"/>
      <c r="J672"/>
      <c r="K672"/>
      <c r="L672"/>
    </row>
    <row r="673" spans="1:12" ht="12.75" x14ac:dyDescent="0.2">
      <c r="A673"/>
      <c r="B673"/>
      <c r="C673"/>
      <c r="D673"/>
      <c r="E673"/>
      <c r="F673"/>
      <c r="G673"/>
      <c r="H673"/>
      <c r="I673"/>
      <c r="J673"/>
      <c r="K673"/>
      <c r="L673"/>
    </row>
    <row r="674" spans="1:12" ht="12.75" x14ac:dyDescent="0.2">
      <c r="A674"/>
      <c r="B674"/>
      <c r="C674"/>
      <c r="D674"/>
      <c r="E674"/>
      <c r="F674"/>
      <c r="G674"/>
      <c r="H674"/>
      <c r="I674"/>
      <c r="J674"/>
      <c r="K674"/>
      <c r="L674"/>
    </row>
    <row r="675" spans="1:12" ht="12.75" x14ac:dyDescent="0.2">
      <c r="A675"/>
      <c r="B675"/>
      <c r="C675"/>
      <c r="D675"/>
      <c r="E675"/>
      <c r="F675"/>
      <c r="G675"/>
      <c r="H675"/>
      <c r="I675"/>
      <c r="J675"/>
      <c r="K675"/>
      <c r="L675"/>
    </row>
    <row r="676" spans="1:12" ht="12.75" x14ac:dyDescent="0.2">
      <c r="A676"/>
      <c r="B676"/>
      <c r="C676"/>
      <c r="D676"/>
      <c r="E676"/>
      <c r="F676"/>
      <c r="G676"/>
      <c r="H676"/>
      <c r="I676"/>
      <c r="J676"/>
      <c r="K676"/>
      <c r="L676"/>
    </row>
    <row r="677" spans="1:12" ht="12.75" x14ac:dyDescent="0.2">
      <c r="A677"/>
      <c r="B677"/>
      <c r="C677"/>
      <c r="D677"/>
      <c r="E677"/>
      <c r="F677"/>
      <c r="G677"/>
      <c r="H677"/>
      <c r="I677"/>
      <c r="J677"/>
      <c r="K677"/>
      <c r="L677"/>
    </row>
    <row r="678" spans="1:12" ht="12.75" x14ac:dyDescent="0.2">
      <c r="A678"/>
      <c r="B678"/>
      <c r="C678"/>
      <c r="D678"/>
      <c r="E678"/>
      <c r="F678"/>
      <c r="G678"/>
      <c r="H678"/>
      <c r="I678"/>
      <c r="J678"/>
      <c r="K678"/>
      <c r="L678"/>
    </row>
    <row r="679" spans="1:12" ht="12.75" x14ac:dyDescent="0.2">
      <c r="A679"/>
      <c r="B679"/>
      <c r="C679"/>
      <c r="D679"/>
      <c r="E679"/>
      <c r="F679"/>
      <c r="G679"/>
      <c r="H679"/>
      <c r="I679"/>
      <c r="J679"/>
      <c r="K679"/>
      <c r="L679"/>
    </row>
    <row r="680" spans="1:12" ht="12.75" x14ac:dyDescent="0.2">
      <c r="A680"/>
      <c r="B680"/>
      <c r="C680"/>
      <c r="D680"/>
      <c r="E680"/>
      <c r="F680"/>
      <c r="G680"/>
      <c r="H680"/>
      <c r="I680"/>
      <c r="J680"/>
      <c r="K680"/>
      <c r="L680"/>
    </row>
    <row r="681" spans="1:12" ht="12.75" x14ac:dyDescent="0.2">
      <c r="A681"/>
      <c r="B681"/>
      <c r="C681"/>
      <c r="D681"/>
      <c r="E681"/>
      <c r="F681"/>
      <c r="G681"/>
      <c r="H681"/>
      <c r="I681"/>
      <c r="J681"/>
      <c r="K681"/>
      <c r="L681"/>
    </row>
    <row r="682" spans="1:12" ht="12.75" x14ac:dyDescent="0.2">
      <c r="A682"/>
      <c r="B682"/>
      <c r="C682"/>
      <c r="D682"/>
      <c r="E682"/>
      <c r="F682"/>
      <c r="G682"/>
      <c r="H682"/>
      <c r="I682"/>
      <c r="J682"/>
      <c r="K682"/>
      <c r="L682"/>
    </row>
    <row r="683" spans="1:12" ht="12.75" x14ac:dyDescent="0.2">
      <c r="A683"/>
      <c r="B683"/>
      <c r="C683"/>
      <c r="D683"/>
      <c r="E683"/>
      <c r="F683"/>
      <c r="G683"/>
      <c r="H683"/>
      <c r="I683"/>
      <c r="J683"/>
      <c r="K683"/>
      <c r="L683"/>
    </row>
    <row r="684" spans="1:12" ht="12.75" x14ac:dyDescent="0.2">
      <c r="A684"/>
      <c r="B684"/>
      <c r="C684"/>
      <c r="D684"/>
      <c r="E684"/>
      <c r="F684"/>
      <c r="G684"/>
      <c r="H684"/>
      <c r="I684"/>
      <c r="J684"/>
      <c r="K684"/>
      <c r="L684"/>
    </row>
    <row r="685" spans="1:12" ht="12.75" x14ac:dyDescent="0.2">
      <c r="A685"/>
      <c r="B685"/>
      <c r="C685"/>
      <c r="D685"/>
      <c r="E685"/>
      <c r="F685"/>
      <c r="G685"/>
      <c r="H685"/>
      <c r="I685"/>
      <c r="J685"/>
      <c r="K685"/>
      <c r="L685"/>
    </row>
    <row r="686" spans="1:12" ht="12.75" x14ac:dyDescent="0.2">
      <c r="A686"/>
      <c r="B686"/>
      <c r="C686"/>
      <c r="D686"/>
      <c r="E686"/>
      <c r="F686"/>
      <c r="G686"/>
      <c r="H686"/>
      <c r="I686"/>
      <c r="J686"/>
      <c r="K686"/>
      <c r="L686"/>
    </row>
    <row r="687" spans="1:12" ht="12.75" x14ac:dyDescent="0.2">
      <c r="A687"/>
      <c r="B687"/>
      <c r="C687"/>
      <c r="D687"/>
      <c r="E687"/>
      <c r="F687"/>
      <c r="G687"/>
      <c r="H687"/>
      <c r="I687"/>
      <c r="J687"/>
      <c r="K687"/>
      <c r="L687"/>
    </row>
    <row r="688" spans="1:12" ht="12.75" x14ac:dyDescent="0.2">
      <c r="A688"/>
      <c r="B688"/>
      <c r="C688"/>
      <c r="D688"/>
      <c r="E688"/>
      <c r="F688"/>
      <c r="G688"/>
      <c r="H688"/>
      <c r="I688"/>
      <c r="J688"/>
      <c r="K688"/>
      <c r="L688"/>
    </row>
    <row r="689" spans="1:12" ht="12.75" x14ac:dyDescent="0.2">
      <c r="A689"/>
      <c r="B689"/>
      <c r="C689"/>
      <c r="D689"/>
      <c r="E689"/>
      <c r="F689"/>
      <c r="G689"/>
      <c r="H689"/>
      <c r="I689"/>
      <c r="J689"/>
      <c r="K689"/>
      <c r="L689"/>
    </row>
    <row r="690" spans="1:12" ht="12.75" x14ac:dyDescent="0.2">
      <c r="A690"/>
      <c r="B690"/>
      <c r="C690"/>
      <c r="D690"/>
      <c r="E690"/>
      <c r="F690"/>
      <c r="G690"/>
      <c r="H690"/>
      <c r="I690"/>
      <c r="J690"/>
      <c r="K690"/>
      <c r="L690"/>
    </row>
    <row r="691" spans="1:12" ht="12.75" x14ac:dyDescent="0.2">
      <c r="A691"/>
      <c r="B691"/>
      <c r="C691"/>
      <c r="D691"/>
      <c r="E691"/>
      <c r="F691"/>
      <c r="G691"/>
      <c r="H691"/>
      <c r="I691"/>
      <c r="J691"/>
      <c r="K691"/>
      <c r="L691"/>
    </row>
    <row r="692" spans="1:12" ht="12.75" x14ac:dyDescent="0.2">
      <c r="A692"/>
      <c r="B692"/>
      <c r="C692"/>
      <c r="D692"/>
      <c r="E692"/>
      <c r="F692"/>
      <c r="G692"/>
      <c r="H692"/>
      <c r="I692"/>
      <c r="J692"/>
      <c r="K692"/>
      <c r="L692"/>
    </row>
    <row r="693" spans="1:12" ht="12.75" x14ac:dyDescent="0.2">
      <c r="A693"/>
      <c r="B693"/>
      <c r="C693"/>
      <c r="D693"/>
      <c r="E693"/>
      <c r="F693"/>
      <c r="G693"/>
      <c r="H693"/>
      <c r="I693"/>
      <c r="J693"/>
      <c r="K693"/>
      <c r="L693"/>
    </row>
    <row r="694" spans="1:12" ht="12.75" x14ac:dyDescent="0.2">
      <c r="A694"/>
      <c r="B694"/>
      <c r="C694"/>
      <c r="D694"/>
      <c r="E694"/>
      <c r="F694"/>
      <c r="G694"/>
      <c r="H694"/>
      <c r="I694"/>
      <c r="J694"/>
      <c r="K694"/>
      <c r="L694"/>
    </row>
    <row r="695" spans="1:12" ht="12.75" x14ac:dyDescent="0.2">
      <c r="A695"/>
      <c r="B695"/>
      <c r="C695"/>
      <c r="D695"/>
      <c r="E695"/>
      <c r="F695"/>
      <c r="G695"/>
      <c r="H695"/>
      <c r="I695"/>
      <c r="J695"/>
      <c r="K695"/>
      <c r="L695"/>
    </row>
    <row r="696" spans="1:12" ht="12.75" x14ac:dyDescent="0.2">
      <c r="A696"/>
      <c r="B696"/>
      <c r="C696"/>
      <c r="D696"/>
      <c r="E696"/>
      <c r="F696"/>
      <c r="G696"/>
      <c r="H696"/>
      <c r="I696"/>
      <c r="J696"/>
      <c r="K696"/>
      <c r="L696"/>
    </row>
    <row r="697" spans="1:12" ht="12.75" x14ac:dyDescent="0.2">
      <c r="A697"/>
      <c r="B697"/>
      <c r="C697"/>
      <c r="D697"/>
      <c r="E697"/>
      <c r="F697"/>
      <c r="G697"/>
      <c r="H697"/>
      <c r="I697"/>
      <c r="J697"/>
      <c r="K697"/>
      <c r="L697"/>
    </row>
    <row r="698" spans="1:12" ht="12.75" x14ac:dyDescent="0.2">
      <c r="A698"/>
      <c r="B698"/>
      <c r="C698"/>
      <c r="D698"/>
      <c r="E698"/>
      <c r="F698"/>
      <c r="G698"/>
      <c r="H698"/>
      <c r="I698"/>
      <c r="J698"/>
      <c r="K698"/>
      <c r="L698"/>
    </row>
    <row r="699" spans="1:12" ht="12.75" x14ac:dyDescent="0.2">
      <c r="A699"/>
      <c r="B699"/>
      <c r="C699"/>
      <c r="D699"/>
      <c r="E699"/>
      <c r="F699"/>
      <c r="G699"/>
      <c r="H699"/>
      <c r="I699"/>
      <c r="J699"/>
      <c r="K699"/>
      <c r="L699"/>
    </row>
    <row r="700" spans="1:12" ht="12.75" x14ac:dyDescent="0.2">
      <c r="A700"/>
      <c r="B700"/>
      <c r="C700"/>
      <c r="D700"/>
      <c r="E700"/>
      <c r="F700"/>
      <c r="G700"/>
      <c r="H700"/>
      <c r="I700"/>
      <c r="J700"/>
      <c r="K700"/>
      <c r="L700"/>
    </row>
    <row r="701" spans="1:12" ht="12.75" x14ac:dyDescent="0.2">
      <c r="A701"/>
      <c r="B701"/>
      <c r="C701"/>
      <c r="D701"/>
      <c r="E701"/>
      <c r="F701"/>
      <c r="G701"/>
      <c r="H701"/>
      <c r="I701"/>
      <c r="J701"/>
      <c r="K701"/>
      <c r="L701"/>
    </row>
    <row r="702" spans="1:12" ht="12.75" x14ac:dyDescent="0.2">
      <c r="A702"/>
      <c r="B702"/>
      <c r="C702"/>
      <c r="D702"/>
      <c r="E702"/>
      <c r="F702"/>
      <c r="G702"/>
      <c r="H702"/>
      <c r="I702"/>
      <c r="J702"/>
      <c r="K702"/>
      <c r="L702"/>
    </row>
    <row r="703" spans="1:12" ht="12.75" x14ac:dyDescent="0.2">
      <c r="A703"/>
      <c r="B703"/>
      <c r="C703"/>
      <c r="D703"/>
      <c r="E703"/>
      <c r="F703"/>
      <c r="G703"/>
      <c r="H703"/>
      <c r="I703"/>
      <c r="J703"/>
      <c r="K703"/>
      <c r="L703"/>
    </row>
    <row r="704" spans="1:12" ht="12.75" x14ac:dyDescent="0.2">
      <c r="A704"/>
      <c r="B704"/>
      <c r="C704"/>
      <c r="D704"/>
      <c r="E704"/>
      <c r="F704"/>
      <c r="G704"/>
      <c r="H704"/>
      <c r="I704"/>
      <c r="J704"/>
      <c r="K704"/>
      <c r="L704"/>
    </row>
    <row r="705" spans="1:12" ht="12.75" x14ac:dyDescent="0.2">
      <c r="A705"/>
      <c r="B705"/>
      <c r="C705"/>
      <c r="D705"/>
      <c r="E705"/>
      <c r="F705"/>
      <c r="G705"/>
      <c r="H705"/>
      <c r="I705"/>
      <c r="J705"/>
      <c r="K705"/>
      <c r="L705"/>
    </row>
    <row r="706" spans="1:12" ht="12.75" x14ac:dyDescent="0.2">
      <c r="A706"/>
      <c r="B706"/>
      <c r="C706"/>
      <c r="D706"/>
      <c r="E706"/>
      <c r="F706"/>
      <c r="G706"/>
      <c r="H706"/>
      <c r="I706"/>
      <c r="J706"/>
      <c r="K706"/>
      <c r="L706"/>
    </row>
    <row r="707" spans="1:12" ht="12.75" x14ac:dyDescent="0.2">
      <c r="A707"/>
      <c r="B707"/>
      <c r="C707"/>
      <c r="D707"/>
      <c r="E707"/>
      <c r="F707"/>
      <c r="G707"/>
      <c r="H707"/>
      <c r="I707"/>
      <c r="J707"/>
      <c r="K707"/>
      <c r="L707"/>
    </row>
    <row r="708" spans="1:12" ht="12.75" x14ac:dyDescent="0.2">
      <c r="A708"/>
      <c r="B708"/>
      <c r="C708"/>
      <c r="D708"/>
      <c r="E708"/>
      <c r="F708"/>
      <c r="G708"/>
      <c r="H708"/>
      <c r="I708"/>
      <c r="J708"/>
      <c r="K708"/>
      <c r="L708"/>
    </row>
    <row r="709" spans="1:12" ht="12.75" x14ac:dyDescent="0.2">
      <c r="A709"/>
      <c r="B709"/>
      <c r="C709"/>
      <c r="D709"/>
      <c r="E709"/>
      <c r="F709"/>
      <c r="G709"/>
      <c r="H709"/>
      <c r="I709"/>
      <c r="J709"/>
      <c r="K709"/>
      <c r="L709"/>
    </row>
    <row r="710" spans="1:12" ht="12.75" x14ac:dyDescent="0.2">
      <c r="A710"/>
      <c r="B710"/>
      <c r="C710"/>
      <c r="D710"/>
      <c r="E710"/>
      <c r="F710"/>
      <c r="G710"/>
      <c r="H710"/>
      <c r="I710"/>
      <c r="J710"/>
      <c r="K710"/>
      <c r="L710"/>
    </row>
    <row r="711" spans="1:12" ht="12.75" x14ac:dyDescent="0.2">
      <c r="A711"/>
      <c r="B711"/>
      <c r="C711"/>
      <c r="D711"/>
      <c r="E711"/>
      <c r="F711"/>
      <c r="G711"/>
      <c r="H711"/>
      <c r="I711"/>
      <c r="J711"/>
      <c r="K711"/>
      <c r="L711"/>
    </row>
    <row r="712" spans="1:12" ht="12.75" x14ac:dyDescent="0.2">
      <c r="A712"/>
      <c r="B712"/>
      <c r="C712"/>
      <c r="D712"/>
      <c r="E712"/>
      <c r="F712"/>
      <c r="G712"/>
      <c r="H712"/>
      <c r="I712"/>
      <c r="J712"/>
      <c r="K712"/>
      <c r="L712"/>
    </row>
    <row r="713" spans="1:12" ht="12.75" x14ac:dyDescent="0.2">
      <c r="A713"/>
      <c r="B713"/>
      <c r="C713"/>
      <c r="D713"/>
      <c r="E713"/>
      <c r="F713"/>
      <c r="G713"/>
      <c r="H713"/>
      <c r="I713"/>
      <c r="J713"/>
      <c r="K713"/>
      <c r="L713"/>
    </row>
    <row r="714" spans="1:12" ht="12.75" x14ac:dyDescent="0.2">
      <c r="A714"/>
      <c r="B714"/>
      <c r="C714"/>
      <c r="D714"/>
      <c r="E714"/>
      <c r="F714"/>
      <c r="G714"/>
      <c r="H714"/>
      <c r="I714"/>
      <c r="J714"/>
      <c r="K714"/>
      <c r="L714"/>
    </row>
    <row r="715" spans="1:12" ht="12.75" x14ac:dyDescent="0.2">
      <c r="A715"/>
      <c r="B715"/>
      <c r="C715"/>
      <c r="D715"/>
      <c r="E715"/>
      <c r="F715"/>
      <c r="G715"/>
      <c r="H715"/>
      <c r="I715"/>
      <c r="J715"/>
      <c r="K715"/>
      <c r="L715"/>
    </row>
    <row r="716" spans="1:12" ht="12.75" x14ac:dyDescent="0.2">
      <c r="A716"/>
      <c r="B716"/>
      <c r="C716"/>
      <c r="D716"/>
      <c r="E716"/>
      <c r="F716"/>
      <c r="G716"/>
      <c r="H716"/>
      <c r="I716"/>
      <c r="J716"/>
      <c r="K716"/>
      <c r="L716"/>
    </row>
    <row r="717" spans="1:12" ht="12.75" x14ac:dyDescent="0.2">
      <c r="A717"/>
      <c r="B717"/>
      <c r="C717"/>
      <c r="D717"/>
      <c r="E717"/>
      <c r="F717"/>
      <c r="G717"/>
      <c r="H717"/>
      <c r="I717"/>
      <c r="J717"/>
      <c r="K717"/>
      <c r="L717"/>
    </row>
    <row r="718" spans="1:12" ht="12.75" x14ac:dyDescent="0.2">
      <c r="A718"/>
      <c r="B718"/>
      <c r="C718"/>
      <c r="D718"/>
      <c r="E718"/>
      <c r="F718"/>
      <c r="G718"/>
      <c r="H718"/>
      <c r="I718"/>
      <c r="J718"/>
      <c r="K718"/>
      <c r="L718"/>
    </row>
    <row r="719" spans="1:12" ht="12.75" x14ac:dyDescent="0.2">
      <c r="A719"/>
      <c r="B719"/>
      <c r="C719"/>
      <c r="D719"/>
      <c r="E719"/>
      <c r="F719"/>
      <c r="G719"/>
      <c r="H719"/>
      <c r="I719"/>
      <c r="J719"/>
      <c r="K719"/>
      <c r="L719"/>
    </row>
    <row r="720" spans="1:12" ht="12.75" x14ac:dyDescent="0.2">
      <c r="A720"/>
      <c r="B720"/>
      <c r="C720"/>
      <c r="D720"/>
      <c r="E720"/>
      <c r="F720"/>
      <c r="G720"/>
      <c r="H720"/>
      <c r="I720"/>
      <c r="J720"/>
      <c r="K720"/>
      <c r="L720"/>
    </row>
    <row r="721" spans="1:12" ht="12.75" x14ac:dyDescent="0.2">
      <c r="A721"/>
      <c r="B721"/>
      <c r="C721"/>
      <c r="D721"/>
      <c r="E721"/>
      <c r="F721"/>
      <c r="G721"/>
      <c r="H721"/>
      <c r="I721"/>
      <c r="J721"/>
      <c r="K721"/>
      <c r="L721"/>
    </row>
    <row r="722" spans="1:12" ht="12.75" x14ac:dyDescent="0.2">
      <c r="A722"/>
      <c r="B722"/>
      <c r="C722"/>
      <c r="D722"/>
      <c r="E722"/>
      <c r="F722"/>
      <c r="G722"/>
      <c r="H722"/>
      <c r="I722"/>
      <c r="J722"/>
      <c r="K722"/>
      <c r="L722"/>
    </row>
    <row r="723" spans="1:12" ht="12.75" x14ac:dyDescent="0.2">
      <c r="A723"/>
      <c r="B723"/>
      <c r="C723"/>
      <c r="D723"/>
      <c r="E723"/>
      <c r="F723"/>
      <c r="G723"/>
      <c r="H723"/>
      <c r="I723"/>
      <c r="J723"/>
      <c r="K723"/>
      <c r="L723"/>
    </row>
    <row r="724" spans="1:12" ht="12.75" x14ac:dyDescent="0.2">
      <c r="A724"/>
      <c r="B724"/>
      <c r="C724"/>
      <c r="D724"/>
      <c r="E724"/>
      <c r="F724"/>
      <c r="G724"/>
      <c r="H724"/>
      <c r="I724"/>
      <c r="J724"/>
      <c r="K724"/>
      <c r="L724"/>
    </row>
    <row r="725" spans="1:12" ht="12.75" x14ac:dyDescent="0.2">
      <c r="A725"/>
      <c r="B725"/>
      <c r="C725"/>
      <c r="D725"/>
      <c r="E725"/>
      <c r="F725"/>
      <c r="G725"/>
      <c r="H725"/>
      <c r="I725"/>
      <c r="J725"/>
      <c r="K725"/>
      <c r="L725"/>
    </row>
    <row r="726" spans="1:12" ht="12.75" x14ac:dyDescent="0.2">
      <c r="A726"/>
      <c r="B726"/>
      <c r="C726"/>
      <c r="D726"/>
      <c r="E726"/>
      <c r="F726"/>
      <c r="G726"/>
      <c r="H726"/>
      <c r="I726"/>
      <c r="J726"/>
      <c r="K726"/>
      <c r="L726"/>
    </row>
    <row r="727" spans="1:12" ht="12.75" x14ac:dyDescent="0.2">
      <c r="A727"/>
      <c r="B727"/>
      <c r="C727"/>
      <c r="D727"/>
      <c r="E727"/>
      <c r="F727"/>
      <c r="G727"/>
      <c r="H727"/>
      <c r="I727"/>
      <c r="J727"/>
      <c r="K727"/>
      <c r="L727"/>
    </row>
    <row r="728" spans="1:12" ht="12.75" x14ac:dyDescent="0.2">
      <c r="A728"/>
      <c r="B728"/>
      <c r="C728"/>
      <c r="D728"/>
      <c r="E728"/>
      <c r="F728"/>
      <c r="G728"/>
      <c r="H728"/>
      <c r="I728"/>
      <c r="J728"/>
      <c r="K728"/>
      <c r="L728"/>
    </row>
    <row r="729" spans="1:12" ht="12.75" x14ac:dyDescent="0.2">
      <c r="A729"/>
      <c r="B729"/>
      <c r="C729"/>
      <c r="D729"/>
      <c r="E729"/>
      <c r="F729"/>
      <c r="G729"/>
      <c r="H729"/>
      <c r="I729"/>
      <c r="J729"/>
      <c r="K729"/>
      <c r="L729"/>
    </row>
    <row r="730" spans="1:12" ht="12.75" x14ac:dyDescent="0.2">
      <c r="A730"/>
      <c r="B730"/>
      <c r="C730"/>
      <c r="D730"/>
      <c r="E730"/>
      <c r="F730"/>
      <c r="G730"/>
      <c r="H730"/>
      <c r="I730"/>
      <c r="J730"/>
      <c r="K730"/>
      <c r="L730"/>
    </row>
    <row r="731" spans="1:12" ht="12.75" x14ac:dyDescent="0.2">
      <c r="A731"/>
      <c r="B731"/>
      <c r="C731"/>
      <c r="D731"/>
      <c r="E731"/>
      <c r="F731"/>
      <c r="G731"/>
      <c r="H731"/>
      <c r="I731"/>
      <c r="J731"/>
      <c r="K731"/>
      <c r="L731"/>
    </row>
    <row r="732" spans="1:12" ht="12.75" x14ac:dyDescent="0.2">
      <c r="A732"/>
      <c r="B732"/>
      <c r="C732"/>
      <c r="D732"/>
      <c r="E732"/>
      <c r="F732"/>
      <c r="G732"/>
      <c r="H732"/>
      <c r="I732"/>
      <c r="J732"/>
      <c r="K732"/>
      <c r="L732"/>
    </row>
    <row r="733" spans="1:12" ht="12.75" x14ac:dyDescent="0.2">
      <c r="A733"/>
      <c r="B733"/>
      <c r="C733"/>
      <c r="D733"/>
      <c r="E733"/>
      <c r="F733"/>
      <c r="G733"/>
      <c r="H733"/>
      <c r="I733"/>
      <c r="J733"/>
      <c r="K733"/>
      <c r="L733"/>
    </row>
    <row r="734" spans="1:12" ht="12.75" x14ac:dyDescent="0.2">
      <c r="A734"/>
      <c r="B734"/>
      <c r="C734"/>
      <c r="D734"/>
      <c r="E734"/>
      <c r="F734"/>
      <c r="G734"/>
      <c r="H734"/>
      <c r="I734"/>
      <c r="J734"/>
      <c r="K734"/>
      <c r="L734"/>
    </row>
    <row r="735" spans="1:12" ht="12.75" x14ac:dyDescent="0.2">
      <c r="A735"/>
      <c r="B735"/>
      <c r="C735"/>
      <c r="D735"/>
      <c r="E735"/>
      <c r="F735"/>
      <c r="G735"/>
      <c r="H735"/>
      <c r="I735"/>
      <c r="J735"/>
      <c r="K735"/>
      <c r="L735"/>
    </row>
    <row r="736" spans="1:12" ht="12.75" x14ac:dyDescent="0.2">
      <c r="A736"/>
      <c r="B736"/>
      <c r="C736"/>
      <c r="D736"/>
      <c r="E736"/>
      <c r="F736"/>
      <c r="G736"/>
      <c r="H736"/>
      <c r="I736"/>
      <c r="J736"/>
      <c r="K736"/>
      <c r="L736"/>
    </row>
    <row r="737" spans="1:12" ht="12.75" x14ac:dyDescent="0.2">
      <c r="A737"/>
      <c r="B737"/>
      <c r="C737"/>
      <c r="D737"/>
      <c r="E737"/>
      <c r="F737"/>
      <c r="G737"/>
      <c r="H737"/>
      <c r="I737"/>
      <c r="J737"/>
      <c r="K737"/>
      <c r="L737"/>
    </row>
    <row r="738" spans="1:12" ht="12.75" x14ac:dyDescent="0.2">
      <c r="A738"/>
      <c r="B738"/>
      <c r="C738"/>
      <c r="D738"/>
      <c r="E738"/>
      <c r="F738"/>
      <c r="G738"/>
      <c r="H738"/>
      <c r="I738"/>
      <c r="J738"/>
      <c r="K738"/>
      <c r="L738"/>
    </row>
    <row r="739" spans="1:12" ht="12.75" x14ac:dyDescent="0.2">
      <c r="A739"/>
      <c r="B739"/>
      <c r="C739"/>
      <c r="D739"/>
      <c r="E739"/>
      <c r="F739"/>
      <c r="G739"/>
      <c r="H739"/>
      <c r="I739"/>
      <c r="J739"/>
      <c r="K739"/>
      <c r="L739"/>
    </row>
    <row r="740" spans="1:12" ht="12.75" x14ac:dyDescent="0.2">
      <c r="A740"/>
      <c r="B740"/>
      <c r="C740"/>
      <c r="D740"/>
      <c r="E740"/>
      <c r="F740"/>
      <c r="G740"/>
      <c r="H740"/>
      <c r="I740"/>
      <c r="J740"/>
      <c r="K740"/>
      <c r="L740"/>
    </row>
    <row r="741" spans="1:12" ht="12.75" x14ac:dyDescent="0.2">
      <c r="A741"/>
      <c r="B741"/>
      <c r="C741"/>
      <c r="D741"/>
      <c r="E741"/>
      <c r="F741"/>
      <c r="G741"/>
      <c r="H741"/>
      <c r="I741"/>
      <c r="J741"/>
      <c r="K741"/>
      <c r="L741"/>
    </row>
    <row r="742" spans="1:12" ht="12.75" x14ac:dyDescent="0.2">
      <c r="A742"/>
      <c r="B742"/>
      <c r="C742"/>
      <c r="D742"/>
      <c r="E742"/>
      <c r="F742"/>
      <c r="G742"/>
      <c r="H742"/>
      <c r="I742"/>
      <c r="J742"/>
      <c r="K742"/>
      <c r="L742"/>
    </row>
    <row r="743" spans="1:12" ht="12.75" x14ac:dyDescent="0.2">
      <c r="A743"/>
      <c r="B743"/>
      <c r="C743"/>
      <c r="D743"/>
      <c r="E743"/>
      <c r="F743"/>
      <c r="G743"/>
      <c r="H743"/>
      <c r="I743"/>
      <c r="J743"/>
      <c r="K743"/>
      <c r="L743"/>
    </row>
    <row r="744" spans="1:12" ht="12.75" x14ac:dyDescent="0.2">
      <c r="A744"/>
      <c r="B744"/>
      <c r="C744"/>
      <c r="D744"/>
      <c r="E744"/>
      <c r="F744"/>
      <c r="G744"/>
      <c r="H744"/>
      <c r="I744"/>
      <c r="J744"/>
      <c r="K744"/>
      <c r="L744"/>
    </row>
    <row r="745" spans="1:12" ht="12.75" x14ac:dyDescent="0.2">
      <c r="A745"/>
      <c r="B745"/>
      <c r="C745"/>
      <c r="D745"/>
      <c r="E745"/>
      <c r="F745"/>
      <c r="G745"/>
      <c r="H745"/>
      <c r="I745"/>
      <c r="J745"/>
      <c r="K745"/>
      <c r="L745"/>
    </row>
    <row r="746" spans="1:12" ht="12.75" x14ac:dyDescent="0.2">
      <c r="A746"/>
      <c r="B746"/>
      <c r="C746"/>
      <c r="D746"/>
      <c r="E746"/>
      <c r="F746"/>
      <c r="G746"/>
      <c r="H746"/>
      <c r="I746"/>
      <c r="J746"/>
      <c r="K746"/>
      <c r="L746"/>
    </row>
    <row r="747" spans="1:12" ht="12.75" x14ac:dyDescent="0.2">
      <c r="A747"/>
      <c r="B747"/>
      <c r="C747"/>
      <c r="D747"/>
      <c r="E747"/>
      <c r="F747"/>
      <c r="G747"/>
      <c r="H747"/>
      <c r="I747"/>
      <c r="J747"/>
      <c r="K747"/>
      <c r="L747"/>
    </row>
    <row r="748" spans="1:12" ht="12.75" x14ac:dyDescent="0.2">
      <c r="A748"/>
      <c r="B748"/>
      <c r="C748"/>
      <c r="D748"/>
      <c r="E748"/>
      <c r="F748"/>
      <c r="G748"/>
      <c r="H748"/>
      <c r="I748"/>
      <c r="J748"/>
      <c r="K748"/>
      <c r="L748"/>
    </row>
    <row r="749" spans="1:12" ht="12.75" x14ac:dyDescent="0.2">
      <c r="A749"/>
      <c r="B749"/>
      <c r="C749"/>
      <c r="D749"/>
      <c r="E749"/>
      <c r="F749"/>
      <c r="G749"/>
      <c r="H749"/>
      <c r="I749"/>
      <c r="J749"/>
      <c r="K749"/>
      <c r="L749"/>
    </row>
    <row r="750" spans="1:12" ht="12.75" x14ac:dyDescent="0.2">
      <c r="A750"/>
      <c r="B750"/>
      <c r="C750"/>
      <c r="D750"/>
      <c r="E750"/>
      <c r="F750"/>
      <c r="G750"/>
      <c r="H750"/>
      <c r="I750"/>
      <c r="J750"/>
      <c r="K750"/>
      <c r="L750"/>
    </row>
    <row r="751" spans="1:12" ht="12.75" x14ac:dyDescent="0.2">
      <c r="A751"/>
      <c r="B751"/>
      <c r="C751"/>
      <c r="D751"/>
      <c r="E751"/>
      <c r="F751"/>
      <c r="G751"/>
      <c r="H751"/>
      <c r="I751"/>
      <c r="J751"/>
      <c r="K751"/>
      <c r="L751"/>
    </row>
    <row r="752" spans="1:12"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2.75" x14ac:dyDescent="0.2">
      <c r="A1275"/>
      <c r="B1275"/>
      <c r="C1275"/>
      <c r="D1275"/>
      <c r="E1275"/>
      <c r="F1275"/>
      <c r="G1275"/>
      <c r="H1275"/>
      <c r="I1275"/>
      <c r="J1275"/>
      <c r="K1275"/>
      <c r="L1275"/>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row r="1280" spans="1:12" ht="12.75" x14ac:dyDescent="0.2">
      <c r="A1280"/>
      <c r="B1280"/>
      <c r="C1280"/>
      <c r="D1280"/>
      <c r="E1280"/>
      <c r="F1280"/>
      <c r="G1280"/>
      <c r="H1280"/>
      <c r="I1280"/>
      <c r="J1280"/>
      <c r="K1280"/>
      <c r="L1280"/>
    </row>
    <row r="1281" spans="1:12" ht="12.75" x14ac:dyDescent="0.2">
      <c r="A1281"/>
      <c r="B1281"/>
      <c r="C1281"/>
      <c r="D1281"/>
      <c r="E1281"/>
      <c r="F1281"/>
      <c r="G1281"/>
      <c r="H1281"/>
      <c r="I1281"/>
      <c r="J1281"/>
      <c r="K1281"/>
      <c r="L1281"/>
    </row>
    <row r="1282" spans="1:12" ht="12.75" x14ac:dyDescent="0.2">
      <c r="A1282"/>
      <c r="B1282"/>
      <c r="C1282"/>
      <c r="D1282"/>
      <c r="E1282"/>
      <c r="F1282"/>
      <c r="G1282"/>
      <c r="H1282"/>
      <c r="I1282"/>
      <c r="J1282"/>
      <c r="K1282"/>
      <c r="L1282"/>
    </row>
    <row r="1283" spans="1:12" ht="12.75" x14ac:dyDescent="0.2">
      <c r="A1283"/>
      <c r="B1283"/>
      <c r="C1283"/>
      <c r="D1283"/>
      <c r="E1283"/>
      <c r="F1283"/>
      <c r="G1283"/>
      <c r="H1283"/>
      <c r="I1283"/>
      <c r="J1283"/>
      <c r="K1283"/>
      <c r="L1283"/>
    </row>
    <row r="1284" spans="1:12" ht="12.75" x14ac:dyDescent="0.2">
      <c r="A1284"/>
      <c r="B1284"/>
      <c r="C1284"/>
      <c r="D1284"/>
      <c r="E1284"/>
      <c r="F1284"/>
      <c r="G1284"/>
      <c r="H1284"/>
      <c r="I1284"/>
      <c r="J1284"/>
      <c r="K1284"/>
      <c r="L1284"/>
    </row>
    <row r="1285" spans="1:12" ht="12.75" x14ac:dyDescent="0.2">
      <c r="A1285"/>
      <c r="B1285"/>
      <c r="C1285"/>
      <c r="D1285"/>
      <c r="E1285"/>
      <c r="F1285"/>
      <c r="G1285"/>
      <c r="H1285"/>
      <c r="I1285"/>
      <c r="J1285"/>
      <c r="K1285"/>
      <c r="L1285"/>
    </row>
    <row r="1286" spans="1:12" ht="12.75" x14ac:dyDescent="0.2">
      <c r="A1286"/>
      <c r="B1286"/>
      <c r="C1286"/>
      <c r="D1286"/>
      <c r="E1286"/>
      <c r="F1286"/>
      <c r="G1286"/>
      <c r="H1286"/>
      <c r="I1286"/>
      <c r="J1286"/>
      <c r="K1286"/>
      <c r="L1286"/>
    </row>
    <row r="1287" spans="1:12" ht="12.75" x14ac:dyDescent="0.2">
      <c r="A1287"/>
      <c r="B1287"/>
      <c r="C1287"/>
      <c r="D1287"/>
      <c r="E1287"/>
      <c r="F1287"/>
      <c r="G1287"/>
      <c r="H1287"/>
      <c r="I1287"/>
      <c r="J1287"/>
      <c r="K1287"/>
      <c r="L1287"/>
    </row>
    <row r="1288" spans="1:12" ht="12.75" x14ac:dyDescent="0.2">
      <c r="A1288"/>
      <c r="B1288"/>
      <c r="C1288"/>
      <c r="D1288"/>
      <c r="E1288"/>
      <c r="F1288"/>
      <c r="G1288"/>
      <c r="H1288"/>
      <c r="I1288"/>
      <c r="J1288"/>
      <c r="K1288"/>
      <c r="L1288"/>
    </row>
    <row r="1289" spans="1:12" ht="12.75" x14ac:dyDescent="0.2">
      <c r="A1289"/>
      <c r="B1289"/>
      <c r="C1289"/>
      <c r="D1289"/>
      <c r="E1289"/>
      <c r="F1289"/>
      <c r="G1289"/>
      <c r="H1289"/>
      <c r="I1289"/>
      <c r="J1289"/>
      <c r="K1289"/>
      <c r="L1289"/>
    </row>
    <row r="1290" spans="1:12" ht="12.75" x14ac:dyDescent="0.2">
      <c r="A1290"/>
      <c r="B1290"/>
      <c r="C1290"/>
      <c r="D1290"/>
      <c r="E1290"/>
      <c r="F1290"/>
      <c r="G1290"/>
      <c r="H1290"/>
      <c r="I1290"/>
      <c r="J1290"/>
      <c r="K1290"/>
      <c r="L1290"/>
    </row>
    <row r="1291" spans="1:12" ht="12.75" x14ac:dyDescent="0.2">
      <c r="A1291"/>
      <c r="B1291"/>
      <c r="C1291"/>
      <c r="D1291"/>
      <c r="E1291"/>
      <c r="F1291"/>
      <c r="G1291"/>
      <c r="H1291"/>
      <c r="I1291"/>
      <c r="J1291"/>
      <c r="K1291"/>
      <c r="L1291"/>
    </row>
    <row r="1292" spans="1:12" ht="12.75" x14ac:dyDescent="0.2">
      <c r="A1292"/>
      <c r="B1292"/>
      <c r="C1292"/>
      <c r="D1292"/>
      <c r="E1292"/>
      <c r="F1292"/>
      <c r="G1292"/>
      <c r="H1292"/>
      <c r="I1292"/>
      <c r="J1292"/>
      <c r="K1292"/>
      <c r="L1292"/>
    </row>
    <row r="1293" spans="1:12" ht="12.75" x14ac:dyDescent="0.2">
      <c r="A1293"/>
      <c r="B1293"/>
      <c r="C1293"/>
      <c r="D1293"/>
      <c r="E1293"/>
      <c r="F1293"/>
      <c r="G1293"/>
      <c r="H1293"/>
      <c r="I1293"/>
      <c r="J1293"/>
      <c r="K1293"/>
      <c r="L1293"/>
    </row>
    <row r="1294" spans="1:12" ht="12.75" x14ac:dyDescent="0.2">
      <c r="A1294"/>
      <c r="B1294"/>
      <c r="C1294"/>
      <c r="D1294"/>
      <c r="E1294"/>
      <c r="F1294"/>
      <c r="G1294"/>
      <c r="H1294"/>
      <c r="I1294"/>
      <c r="J1294"/>
      <c r="K1294"/>
      <c r="L1294"/>
    </row>
    <row r="1295" spans="1:12" ht="12.75" x14ac:dyDescent="0.2">
      <c r="A1295"/>
      <c r="B1295"/>
      <c r="C1295"/>
      <c r="D1295"/>
      <c r="E1295"/>
      <c r="F1295"/>
      <c r="G1295"/>
      <c r="H1295"/>
      <c r="I1295"/>
      <c r="J1295"/>
      <c r="K1295"/>
      <c r="L1295"/>
    </row>
    <row r="1296" spans="1:12" ht="12.75" x14ac:dyDescent="0.2">
      <c r="A1296"/>
      <c r="B1296"/>
      <c r="C1296"/>
      <c r="D1296"/>
      <c r="E1296"/>
      <c r="F1296"/>
      <c r="G1296"/>
      <c r="H1296"/>
      <c r="I1296"/>
      <c r="J1296"/>
      <c r="K1296"/>
      <c r="L1296"/>
    </row>
    <row r="1297" spans="1:12" ht="12.75" x14ac:dyDescent="0.2">
      <c r="A1297"/>
      <c r="B1297"/>
      <c r="C1297"/>
      <c r="D1297"/>
      <c r="E1297"/>
      <c r="F1297"/>
      <c r="G1297"/>
      <c r="H1297"/>
      <c r="I1297"/>
      <c r="J1297"/>
      <c r="K1297"/>
      <c r="L1297"/>
    </row>
    <row r="1298" spans="1:12" ht="12.75" x14ac:dyDescent="0.2">
      <c r="A1298"/>
      <c r="B1298"/>
      <c r="C1298"/>
      <c r="D1298"/>
      <c r="E1298"/>
      <c r="F1298"/>
      <c r="G1298"/>
      <c r="H1298"/>
      <c r="I1298"/>
      <c r="J1298"/>
      <c r="K1298"/>
      <c r="L1298"/>
    </row>
    <row r="1299" spans="1:12" ht="12.75" x14ac:dyDescent="0.2">
      <c r="A1299"/>
      <c r="B1299"/>
      <c r="C1299"/>
      <c r="D1299"/>
      <c r="E1299"/>
      <c r="F1299"/>
      <c r="G1299"/>
      <c r="H1299"/>
      <c r="I1299"/>
      <c r="J1299"/>
      <c r="K1299"/>
      <c r="L1299"/>
    </row>
    <row r="1300" spans="1:12" ht="12.75" x14ac:dyDescent="0.2">
      <c r="A1300"/>
      <c r="B1300"/>
      <c r="C1300"/>
      <c r="D1300"/>
      <c r="E1300"/>
      <c r="F1300"/>
      <c r="G1300"/>
      <c r="H1300"/>
      <c r="I1300"/>
      <c r="J1300"/>
      <c r="K1300"/>
      <c r="L1300"/>
    </row>
    <row r="1301" spans="1:12" ht="12.75" x14ac:dyDescent="0.2">
      <c r="A1301"/>
      <c r="B1301"/>
      <c r="C1301"/>
      <c r="D1301"/>
      <c r="E1301"/>
      <c r="F1301"/>
      <c r="G1301"/>
      <c r="H1301"/>
      <c r="I1301"/>
      <c r="J1301"/>
      <c r="K1301"/>
      <c r="L1301"/>
    </row>
    <row r="1302" spans="1:12" ht="12.75" x14ac:dyDescent="0.2">
      <c r="A1302"/>
      <c r="B1302"/>
      <c r="C1302"/>
      <c r="D1302"/>
      <c r="E1302"/>
      <c r="F1302"/>
      <c r="G1302"/>
      <c r="H1302"/>
      <c r="I1302"/>
      <c r="J1302"/>
      <c r="K1302"/>
      <c r="L1302"/>
    </row>
    <row r="1303" spans="1:12" ht="12.75" x14ac:dyDescent="0.2">
      <c r="A1303"/>
      <c r="B1303"/>
      <c r="C1303"/>
      <c r="D1303"/>
      <c r="E1303"/>
      <c r="F1303"/>
      <c r="G1303"/>
      <c r="H1303"/>
      <c r="I1303"/>
      <c r="J1303"/>
      <c r="K1303"/>
      <c r="L1303"/>
    </row>
    <row r="1304" spans="1:12" ht="12.75" x14ac:dyDescent="0.2">
      <c r="A1304"/>
      <c r="B1304"/>
      <c r="C1304"/>
      <c r="D1304"/>
      <c r="E1304"/>
      <c r="F1304"/>
      <c r="G1304"/>
      <c r="H1304"/>
      <c r="I1304"/>
      <c r="J1304"/>
      <c r="K1304"/>
      <c r="L1304"/>
    </row>
    <row r="1305" spans="1:12" ht="12.75" x14ac:dyDescent="0.2">
      <c r="A1305"/>
      <c r="B1305"/>
      <c r="C1305"/>
      <c r="D1305"/>
      <c r="E1305"/>
      <c r="F1305"/>
      <c r="G1305"/>
      <c r="H1305"/>
      <c r="I1305"/>
      <c r="J1305"/>
      <c r="K1305"/>
      <c r="L1305"/>
    </row>
    <row r="1306" spans="1:12" ht="12.75" x14ac:dyDescent="0.2">
      <c r="A1306"/>
      <c r="B1306"/>
      <c r="C1306"/>
      <c r="D1306"/>
      <c r="E1306"/>
      <c r="F1306"/>
      <c r="G1306"/>
      <c r="H1306"/>
      <c r="I1306"/>
      <c r="J1306"/>
      <c r="K1306"/>
      <c r="L1306"/>
    </row>
    <row r="1307" spans="1:12" ht="12.75" x14ac:dyDescent="0.2">
      <c r="A1307"/>
      <c r="B1307"/>
      <c r="C1307"/>
      <c r="D1307"/>
      <c r="E1307"/>
      <c r="F1307"/>
      <c r="G1307"/>
      <c r="H1307"/>
      <c r="I1307"/>
      <c r="J1307"/>
      <c r="K1307"/>
      <c r="L1307"/>
    </row>
    <row r="1308" spans="1:12" ht="12.75" x14ac:dyDescent="0.2">
      <c r="A1308"/>
      <c r="B1308"/>
      <c r="C1308"/>
      <c r="D1308"/>
      <c r="E1308"/>
      <c r="F1308"/>
      <c r="G1308"/>
      <c r="H1308"/>
      <c r="I1308"/>
      <c r="J1308"/>
      <c r="K1308"/>
      <c r="L1308"/>
    </row>
    <row r="1309" spans="1:12" ht="12.75" x14ac:dyDescent="0.2">
      <c r="A1309"/>
      <c r="B1309"/>
      <c r="C1309"/>
      <c r="D1309"/>
      <c r="E1309"/>
      <c r="F1309"/>
      <c r="G1309"/>
      <c r="H1309"/>
      <c r="I1309"/>
      <c r="J1309"/>
      <c r="K1309"/>
      <c r="L1309"/>
    </row>
    <row r="1310" spans="1:12" ht="12.75" x14ac:dyDescent="0.2">
      <c r="A1310"/>
      <c r="B1310"/>
      <c r="C1310"/>
      <c r="D1310"/>
      <c r="E1310"/>
      <c r="F1310"/>
      <c r="G1310"/>
      <c r="H1310"/>
      <c r="I1310"/>
      <c r="J1310"/>
      <c r="K1310"/>
      <c r="L1310"/>
    </row>
    <row r="1311" spans="1:12" ht="12.75" x14ac:dyDescent="0.2">
      <c r="A1311"/>
      <c r="B1311"/>
      <c r="C1311"/>
      <c r="D1311"/>
      <c r="E1311"/>
      <c r="F1311"/>
      <c r="G1311"/>
      <c r="H1311"/>
      <c r="I1311"/>
      <c r="J1311"/>
      <c r="K1311"/>
      <c r="L1311"/>
    </row>
    <row r="1312" spans="1:12" ht="12.75" x14ac:dyDescent="0.2">
      <c r="A1312"/>
      <c r="B1312"/>
      <c r="C1312"/>
      <c r="D1312"/>
      <c r="E1312"/>
      <c r="F1312"/>
      <c r="G1312"/>
      <c r="H1312"/>
      <c r="I1312"/>
      <c r="J1312"/>
      <c r="K1312"/>
      <c r="L1312"/>
    </row>
    <row r="1313" spans="1:12" ht="12.75" x14ac:dyDescent="0.2">
      <c r="A1313"/>
      <c r="B1313"/>
      <c r="C1313"/>
      <c r="D1313"/>
      <c r="E1313"/>
      <c r="F1313"/>
      <c r="G1313"/>
      <c r="H1313"/>
      <c r="I1313"/>
      <c r="J1313"/>
      <c r="K1313"/>
      <c r="L1313"/>
    </row>
    <row r="1314" spans="1:12" ht="12.75" x14ac:dyDescent="0.2">
      <c r="A1314"/>
      <c r="B1314"/>
      <c r="C1314"/>
      <c r="D1314"/>
      <c r="E1314"/>
      <c r="F1314"/>
      <c r="G1314"/>
      <c r="H1314"/>
      <c r="I1314"/>
      <c r="J1314"/>
      <c r="K1314"/>
      <c r="L1314"/>
    </row>
    <row r="1315" spans="1:12" ht="12.75" x14ac:dyDescent="0.2">
      <c r="A1315"/>
      <c r="B1315"/>
      <c r="C1315"/>
      <c r="D1315"/>
      <c r="E1315"/>
      <c r="F1315"/>
      <c r="G1315"/>
      <c r="H1315"/>
      <c r="I1315"/>
      <c r="J1315"/>
      <c r="K1315"/>
      <c r="L1315"/>
    </row>
    <row r="1316" spans="1:12" ht="12.75" x14ac:dyDescent="0.2">
      <c r="A1316"/>
      <c r="B1316"/>
      <c r="C1316"/>
      <c r="D1316"/>
      <c r="E1316"/>
      <c r="F1316"/>
      <c r="G1316"/>
      <c r="H1316"/>
      <c r="I1316"/>
      <c r="J1316"/>
      <c r="K1316"/>
      <c r="L1316"/>
    </row>
    <row r="1317" spans="1:12" ht="12.75" x14ac:dyDescent="0.2">
      <c r="A1317"/>
      <c r="B1317"/>
      <c r="C1317"/>
      <c r="D1317"/>
      <c r="E1317"/>
      <c r="F1317"/>
      <c r="G1317"/>
      <c r="H1317"/>
      <c r="I1317"/>
      <c r="J1317"/>
      <c r="K1317"/>
      <c r="L1317"/>
    </row>
    <row r="1318" spans="1:12" ht="12.75" x14ac:dyDescent="0.2">
      <c r="A1318"/>
      <c r="B1318"/>
      <c r="C1318"/>
      <c r="D1318"/>
      <c r="E1318"/>
      <c r="F1318"/>
      <c r="G1318"/>
      <c r="H1318"/>
      <c r="I1318"/>
      <c r="J1318"/>
      <c r="K1318"/>
      <c r="L1318"/>
    </row>
    <row r="1319" spans="1:12" ht="12.75" x14ac:dyDescent="0.2">
      <c r="A1319"/>
      <c r="B1319"/>
      <c r="C1319"/>
      <c r="D1319"/>
      <c r="E1319"/>
      <c r="F1319"/>
      <c r="G1319"/>
      <c r="H1319"/>
      <c r="I1319"/>
      <c r="J1319"/>
      <c r="K1319"/>
      <c r="L1319"/>
    </row>
    <row r="1320" spans="1:12" ht="12.75" x14ac:dyDescent="0.2">
      <c r="A1320"/>
      <c r="B1320"/>
      <c r="C1320"/>
      <c r="D1320"/>
      <c r="E1320"/>
      <c r="F1320"/>
      <c r="G1320"/>
      <c r="H1320"/>
      <c r="I1320"/>
      <c r="J1320"/>
      <c r="K1320"/>
      <c r="L1320"/>
    </row>
    <row r="1321" spans="1:12" ht="12.75" x14ac:dyDescent="0.2">
      <c r="A1321"/>
      <c r="B1321"/>
      <c r="C1321"/>
      <c r="D1321"/>
      <c r="E1321"/>
      <c r="F1321"/>
      <c r="G1321"/>
      <c r="H1321"/>
      <c r="I1321"/>
      <c r="J1321"/>
      <c r="K1321"/>
      <c r="L1321"/>
    </row>
    <row r="1322" spans="1:12" ht="12.75" x14ac:dyDescent="0.2">
      <c r="A1322"/>
      <c r="B1322"/>
      <c r="C1322"/>
      <c r="D1322"/>
      <c r="E1322"/>
      <c r="F1322"/>
      <c r="G1322"/>
      <c r="H1322"/>
      <c r="I1322"/>
      <c r="J1322"/>
      <c r="K1322"/>
      <c r="L1322"/>
    </row>
    <row r="1323" spans="1:12" ht="12.75" x14ac:dyDescent="0.2">
      <c r="A1323"/>
      <c r="B1323"/>
      <c r="C1323"/>
      <c r="D1323"/>
      <c r="E1323"/>
      <c r="F1323"/>
      <c r="G1323"/>
      <c r="H1323"/>
      <c r="I1323"/>
      <c r="J1323"/>
      <c r="K1323"/>
      <c r="L1323"/>
    </row>
    <row r="1324" spans="1:12" ht="12.75" x14ac:dyDescent="0.2">
      <c r="A1324"/>
      <c r="B1324"/>
      <c r="C1324"/>
      <c r="D1324"/>
      <c r="E1324"/>
      <c r="F1324"/>
      <c r="G1324"/>
      <c r="H1324"/>
      <c r="I1324"/>
      <c r="J1324"/>
      <c r="K1324"/>
      <c r="L1324"/>
    </row>
    <row r="1325" spans="1:12" ht="12.75" x14ac:dyDescent="0.2">
      <c r="A1325"/>
      <c r="B1325"/>
      <c r="C1325"/>
      <c r="D1325"/>
      <c r="E1325"/>
      <c r="F1325"/>
      <c r="G1325"/>
      <c r="H1325"/>
      <c r="I1325"/>
      <c r="J1325"/>
      <c r="K1325"/>
      <c r="L1325"/>
    </row>
    <row r="1326" spans="1:12" ht="12.75" x14ac:dyDescent="0.2">
      <c r="A1326"/>
      <c r="B1326"/>
      <c r="C1326"/>
      <c r="D1326"/>
      <c r="E1326"/>
      <c r="F1326"/>
      <c r="G1326"/>
      <c r="H1326"/>
      <c r="I1326"/>
      <c r="J1326"/>
      <c r="K1326"/>
      <c r="L1326"/>
    </row>
    <row r="1327" spans="1:12" ht="12.75" x14ac:dyDescent="0.2">
      <c r="A1327"/>
      <c r="B1327"/>
      <c r="C1327"/>
      <c r="D1327"/>
      <c r="E1327"/>
      <c r="F1327"/>
      <c r="G1327"/>
      <c r="H1327"/>
      <c r="I1327"/>
      <c r="J1327"/>
      <c r="K1327"/>
      <c r="L1327"/>
    </row>
    <row r="1328" spans="1:12" ht="12.75" x14ac:dyDescent="0.2">
      <c r="A1328"/>
      <c r="B1328"/>
      <c r="C1328"/>
      <c r="D1328"/>
      <c r="E1328"/>
      <c r="F1328"/>
      <c r="G1328"/>
      <c r="H1328"/>
      <c r="I1328"/>
      <c r="J1328"/>
      <c r="K1328"/>
      <c r="L1328"/>
    </row>
    <row r="1329" spans="1:12" ht="12.75" x14ac:dyDescent="0.2">
      <c r="A1329"/>
      <c r="B1329"/>
      <c r="C1329"/>
      <c r="D1329"/>
      <c r="E1329"/>
      <c r="F1329"/>
      <c r="G1329"/>
      <c r="H1329"/>
      <c r="I1329"/>
      <c r="J1329"/>
      <c r="K1329"/>
      <c r="L1329"/>
    </row>
    <row r="1330" spans="1:12" ht="12.75" x14ac:dyDescent="0.2">
      <c r="A1330"/>
      <c r="B1330"/>
      <c r="C1330"/>
      <c r="D1330"/>
      <c r="E1330"/>
      <c r="F1330"/>
      <c r="G1330"/>
      <c r="H1330"/>
      <c r="I1330"/>
      <c r="J1330"/>
      <c r="K1330"/>
      <c r="L1330"/>
    </row>
    <row r="1331" spans="1:12" ht="12.75" x14ac:dyDescent="0.2">
      <c r="A1331"/>
      <c r="B1331"/>
      <c r="C1331"/>
      <c r="D1331"/>
      <c r="E1331"/>
      <c r="F1331"/>
      <c r="G1331"/>
      <c r="H1331"/>
      <c r="I1331"/>
      <c r="J1331"/>
      <c r="K1331"/>
      <c r="L1331"/>
    </row>
    <row r="1332" spans="1:12" ht="12.75" x14ac:dyDescent="0.2">
      <c r="A1332"/>
      <c r="B1332"/>
      <c r="C1332"/>
      <c r="D1332"/>
      <c r="E1332"/>
      <c r="F1332"/>
      <c r="G1332"/>
      <c r="H1332"/>
      <c r="I1332"/>
      <c r="J1332"/>
      <c r="K1332"/>
      <c r="L1332"/>
    </row>
    <row r="1333" spans="1:12" ht="12.75" x14ac:dyDescent="0.2">
      <c r="A1333"/>
      <c r="B1333"/>
      <c r="C1333"/>
      <c r="D1333"/>
      <c r="E1333"/>
      <c r="F1333"/>
      <c r="G1333"/>
      <c r="H1333"/>
      <c r="I1333"/>
      <c r="J1333"/>
      <c r="K1333"/>
      <c r="L1333"/>
    </row>
    <row r="1334" spans="1:12" ht="12.75" x14ac:dyDescent="0.2">
      <c r="A1334"/>
      <c r="B1334"/>
      <c r="C1334"/>
      <c r="D1334"/>
      <c r="E1334"/>
      <c r="F1334"/>
      <c r="G1334"/>
      <c r="H1334"/>
      <c r="I1334"/>
      <c r="J1334"/>
      <c r="K1334"/>
      <c r="L1334"/>
    </row>
    <row r="1335" spans="1:12" ht="12.75" x14ac:dyDescent="0.2">
      <c r="A1335"/>
      <c r="B1335"/>
      <c r="C1335"/>
      <c r="D1335"/>
      <c r="E1335"/>
      <c r="F1335"/>
      <c r="G1335"/>
      <c r="H1335"/>
      <c r="I1335"/>
      <c r="J1335"/>
      <c r="K1335"/>
      <c r="L1335"/>
    </row>
    <row r="1336" spans="1:12" ht="12.75" x14ac:dyDescent="0.2">
      <c r="A1336"/>
      <c r="B1336"/>
      <c r="C1336"/>
      <c r="D1336"/>
      <c r="E1336"/>
      <c r="F1336"/>
      <c r="G1336"/>
      <c r="H1336"/>
      <c r="I1336"/>
      <c r="J1336"/>
      <c r="K1336"/>
      <c r="L1336"/>
    </row>
    <row r="1337" spans="1:12" ht="12.75" x14ac:dyDescent="0.2">
      <c r="A1337"/>
      <c r="B1337"/>
      <c r="C1337"/>
      <c r="D1337"/>
      <c r="E1337"/>
      <c r="F1337"/>
      <c r="G1337"/>
      <c r="H1337"/>
      <c r="I1337"/>
      <c r="J1337"/>
      <c r="K1337"/>
      <c r="L1337"/>
    </row>
    <row r="1338" spans="1:12" ht="12.75" x14ac:dyDescent="0.2">
      <c r="A1338"/>
      <c r="B1338"/>
      <c r="C1338"/>
      <c r="D1338"/>
      <c r="E1338"/>
      <c r="F1338"/>
      <c r="G1338"/>
      <c r="H1338"/>
      <c r="I1338"/>
      <c r="J1338"/>
      <c r="K1338"/>
      <c r="L1338"/>
    </row>
    <row r="1339" spans="1:12" ht="12.75" x14ac:dyDescent="0.2">
      <c r="A1339"/>
      <c r="B1339"/>
      <c r="C1339"/>
      <c r="D1339"/>
      <c r="E1339"/>
      <c r="F1339"/>
      <c r="G1339"/>
      <c r="H1339"/>
      <c r="I1339"/>
      <c r="J1339"/>
      <c r="K1339"/>
      <c r="L1339"/>
    </row>
    <row r="1340" spans="1:12" ht="12.75" x14ac:dyDescent="0.2">
      <c r="A1340"/>
      <c r="B1340"/>
      <c r="C1340"/>
      <c r="D1340"/>
      <c r="E1340"/>
      <c r="F1340"/>
      <c r="G1340"/>
      <c r="H1340"/>
      <c r="I1340"/>
      <c r="J1340"/>
      <c r="K1340"/>
      <c r="L1340"/>
    </row>
    <row r="1341" spans="1:12" ht="12.75" x14ac:dyDescent="0.2">
      <c r="A1341"/>
      <c r="B1341"/>
      <c r="C1341"/>
      <c r="D1341"/>
      <c r="E1341"/>
      <c r="F1341"/>
      <c r="G1341"/>
      <c r="H1341"/>
      <c r="I1341"/>
      <c r="J1341"/>
      <c r="K1341"/>
      <c r="L1341"/>
    </row>
    <row r="1342" spans="1:12" ht="12.75" x14ac:dyDescent="0.2">
      <c r="A1342"/>
      <c r="B1342"/>
      <c r="C1342"/>
      <c r="D1342"/>
      <c r="E1342"/>
      <c r="F1342"/>
      <c r="G1342"/>
      <c r="H1342"/>
      <c r="I1342"/>
      <c r="J1342"/>
      <c r="K1342"/>
      <c r="L1342"/>
    </row>
    <row r="1343" spans="1:12" ht="12.75" x14ac:dyDescent="0.2">
      <c r="A1343"/>
      <c r="B1343"/>
      <c r="C1343"/>
      <c r="D1343"/>
      <c r="E1343"/>
      <c r="F1343"/>
      <c r="G1343"/>
      <c r="H1343"/>
      <c r="I1343"/>
      <c r="J1343"/>
      <c r="K1343"/>
      <c r="L1343"/>
    </row>
    <row r="1344" spans="1:12" ht="12.75" x14ac:dyDescent="0.2">
      <c r="A1344"/>
      <c r="B1344"/>
      <c r="C1344"/>
      <c r="D1344"/>
      <c r="E1344"/>
      <c r="F1344"/>
      <c r="G1344"/>
      <c r="H1344"/>
      <c r="I1344"/>
      <c r="J1344"/>
      <c r="K1344"/>
      <c r="L1344"/>
    </row>
    <row r="1345" spans="1:12" ht="12.75" x14ac:dyDescent="0.2">
      <c r="A1345"/>
      <c r="B1345"/>
      <c r="C1345"/>
      <c r="D1345"/>
      <c r="E1345"/>
      <c r="F1345"/>
      <c r="G1345"/>
      <c r="H1345"/>
      <c r="I1345"/>
      <c r="J1345"/>
      <c r="K1345"/>
      <c r="L1345"/>
    </row>
    <row r="1346" spans="1:12" ht="12.75" x14ac:dyDescent="0.2">
      <c r="A1346"/>
      <c r="B1346"/>
      <c r="C1346"/>
      <c r="D1346"/>
      <c r="E1346"/>
      <c r="F1346"/>
      <c r="G1346"/>
      <c r="H1346"/>
      <c r="I1346"/>
      <c r="J1346"/>
      <c r="K1346"/>
      <c r="L1346"/>
    </row>
    <row r="1347" spans="1:12" ht="12.75" x14ac:dyDescent="0.2">
      <c r="A1347"/>
      <c r="B1347"/>
      <c r="C1347"/>
      <c r="D1347"/>
      <c r="E1347"/>
      <c r="F1347"/>
      <c r="G1347"/>
      <c r="H1347"/>
      <c r="I1347"/>
      <c r="J1347"/>
      <c r="K1347"/>
      <c r="L1347"/>
    </row>
    <row r="1348" spans="1:12" ht="12.75" x14ac:dyDescent="0.2">
      <c r="A1348"/>
      <c r="B1348"/>
      <c r="C1348"/>
      <c r="D1348"/>
      <c r="E1348"/>
      <c r="F1348"/>
      <c r="G1348"/>
      <c r="H1348"/>
      <c r="I1348"/>
      <c r="J1348"/>
      <c r="K1348"/>
      <c r="L1348"/>
    </row>
    <row r="1349" spans="1:12" ht="12.75" x14ac:dyDescent="0.2">
      <c r="A1349"/>
      <c r="B1349"/>
      <c r="C1349"/>
      <c r="D1349"/>
      <c r="E1349"/>
      <c r="F1349"/>
      <c r="G1349"/>
      <c r="H1349"/>
      <c r="I1349"/>
      <c r="J1349"/>
      <c r="K1349"/>
      <c r="L1349"/>
    </row>
    <row r="1350" spans="1:12" ht="12.75" x14ac:dyDescent="0.2">
      <c r="A1350"/>
      <c r="B1350"/>
      <c r="C1350"/>
      <c r="D1350"/>
      <c r="E1350"/>
      <c r="F1350"/>
      <c r="G1350"/>
      <c r="H1350"/>
      <c r="I1350"/>
      <c r="J1350"/>
      <c r="K1350"/>
      <c r="L1350"/>
    </row>
    <row r="1351" spans="1:12" ht="12.75" x14ac:dyDescent="0.2">
      <c r="A1351"/>
      <c r="B1351"/>
      <c r="C1351"/>
      <c r="D1351"/>
      <c r="E1351"/>
      <c r="F1351"/>
      <c r="G1351"/>
      <c r="H1351"/>
      <c r="I1351"/>
      <c r="J1351"/>
      <c r="K1351"/>
      <c r="L1351"/>
    </row>
    <row r="1352" spans="1:12" ht="12.75" x14ac:dyDescent="0.2">
      <c r="A1352"/>
      <c r="B1352"/>
      <c r="C1352"/>
      <c r="D1352"/>
      <c r="E1352"/>
      <c r="F1352"/>
      <c r="G1352"/>
      <c r="H1352"/>
      <c r="I1352"/>
      <c r="J1352"/>
      <c r="K1352"/>
      <c r="L1352"/>
    </row>
    <row r="1353" spans="1:12" ht="12.75" x14ac:dyDescent="0.2">
      <c r="A1353"/>
      <c r="B1353"/>
      <c r="C1353"/>
      <c r="D1353"/>
      <c r="E1353"/>
      <c r="F1353"/>
      <c r="G1353"/>
      <c r="H1353"/>
      <c r="I1353"/>
      <c r="J1353"/>
      <c r="K1353"/>
      <c r="L1353"/>
    </row>
    <row r="1354" spans="1:12" ht="12.75" x14ac:dyDescent="0.2">
      <c r="A1354"/>
      <c r="B1354"/>
      <c r="C1354"/>
      <c r="D1354"/>
      <c r="E1354"/>
      <c r="F1354"/>
      <c r="G1354"/>
      <c r="H1354"/>
      <c r="I1354"/>
      <c r="J1354"/>
      <c r="K1354"/>
      <c r="L1354"/>
    </row>
    <row r="1355" spans="1:12" ht="12.75" x14ac:dyDescent="0.2">
      <c r="A1355"/>
      <c r="B1355"/>
      <c r="C1355"/>
      <c r="D1355"/>
      <c r="E1355"/>
      <c r="F1355"/>
      <c r="G1355"/>
      <c r="H1355"/>
      <c r="I1355"/>
      <c r="J1355"/>
      <c r="K1355"/>
      <c r="L1355"/>
    </row>
    <row r="1356" spans="1:12" ht="12.75" x14ac:dyDescent="0.2">
      <c r="A1356"/>
      <c r="B1356"/>
      <c r="C1356"/>
      <c r="D1356"/>
      <c r="E1356"/>
      <c r="F1356"/>
      <c r="G1356"/>
      <c r="H1356"/>
      <c r="I1356"/>
      <c r="J1356"/>
      <c r="K1356"/>
      <c r="L1356"/>
    </row>
    <row r="1357" spans="1:12" ht="12.75" x14ac:dyDescent="0.2">
      <c r="A1357"/>
      <c r="B1357"/>
      <c r="C1357"/>
      <c r="D1357"/>
      <c r="E1357"/>
      <c r="F1357"/>
      <c r="G1357"/>
      <c r="H1357"/>
      <c r="I1357"/>
      <c r="J1357"/>
      <c r="K1357"/>
      <c r="L1357"/>
    </row>
    <row r="1358" spans="1:12" ht="12.75" x14ac:dyDescent="0.2">
      <c r="A1358"/>
      <c r="B1358"/>
      <c r="C1358"/>
      <c r="D1358"/>
      <c r="E1358"/>
      <c r="F1358"/>
      <c r="G1358"/>
      <c r="H1358"/>
      <c r="I1358"/>
      <c r="J1358"/>
      <c r="K1358"/>
      <c r="L1358"/>
    </row>
    <row r="1359" spans="1:12" ht="12.75" x14ac:dyDescent="0.2">
      <c r="A1359"/>
      <c r="B1359"/>
      <c r="C1359"/>
      <c r="D1359"/>
      <c r="E1359"/>
      <c r="F1359"/>
      <c r="G1359"/>
      <c r="H1359"/>
      <c r="I1359"/>
      <c r="J1359"/>
      <c r="K1359"/>
      <c r="L1359"/>
    </row>
    <row r="1360" spans="1:12" ht="15.75" x14ac:dyDescent="0.25">
      <c r="A1360" s="15"/>
      <c r="B1360" s="16"/>
      <c r="C1360" s="17"/>
      <c r="D1360" s="18"/>
      <c r="E1360" s="18"/>
      <c r="F1360" s="19"/>
      <c r="G1360" s="19"/>
      <c r="H1360" s="19"/>
      <c r="I1360" s="19"/>
      <c r="J1360" s="19"/>
      <c r="K1360" s="19"/>
      <c r="L1360" s="18"/>
    </row>
    <row r="1361" spans="1:12" ht="12.75" x14ac:dyDescent="0.2">
      <c r="A1361"/>
      <c r="B1361"/>
      <c r="C1361"/>
      <c r="D1361"/>
      <c r="E1361"/>
      <c r="F1361"/>
      <c r="G1361"/>
      <c r="H1361"/>
      <c r="I1361"/>
      <c r="J1361"/>
      <c r="K1361"/>
      <c r="L1361"/>
    </row>
    <row r="1362" spans="1:12" ht="12.75" x14ac:dyDescent="0.2">
      <c r="A1362"/>
      <c r="B1362"/>
      <c r="C1362"/>
      <c r="D1362"/>
      <c r="E1362"/>
      <c r="F1362"/>
      <c r="G1362"/>
      <c r="H1362"/>
      <c r="I1362"/>
      <c r="J1362"/>
      <c r="K1362"/>
      <c r="L1362"/>
    </row>
    <row r="1363" spans="1:12" ht="12.75" x14ac:dyDescent="0.2">
      <c r="A1363"/>
      <c r="B1363"/>
      <c r="C1363"/>
      <c r="D1363"/>
      <c r="E1363"/>
      <c r="F1363"/>
      <c r="G1363"/>
      <c r="H1363"/>
      <c r="I1363"/>
      <c r="J1363"/>
      <c r="K1363"/>
      <c r="L1363"/>
    </row>
    <row r="1364" spans="1:12" ht="12.75" x14ac:dyDescent="0.2">
      <c r="A1364"/>
      <c r="B1364"/>
      <c r="C1364"/>
      <c r="D1364"/>
      <c r="E1364"/>
      <c r="F1364"/>
      <c r="G1364"/>
      <c r="H1364"/>
      <c r="I1364"/>
      <c r="J1364"/>
      <c r="K1364"/>
      <c r="L1364"/>
    </row>
  </sheetData>
  <sheetProtection autoFilter="0"/>
  <protectedRanges>
    <protectedRange password="C756" sqref="K516:K518 K148:K154 K31:K56 K61:K145 K156:K190 K192:K292 K407:K514 K294:K405" name="Диапазон1_1"/>
    <protectedRange password="C756" sqref="K191" name="Диапазон1_1_3"/>
    <protectedRange password="C756" sqref="K406" name="Диапазон1_1_2"/>
    <protectedRange password="C756" sqref="K146:K147" name="Диапазон1_1_5"/>
    <protectedRange password="C756" sqref="K155" name="Диапазон1_1_13"/>
    <protectedRange password="C756" sqref="K293" name="Диапазон1_1_4"/>
  </protectedRanges>
  <autoFilter ref="A29:L29"/>
  <mergeCells count="101">
    <mergeCell ref="E545:L545"/>
    <mergeCell ref="E543:G543"/>
    <mergeCell ref="H543:J543"/>
    <mergeCell ref="E538:G538"/>
    <mergeCell ref="H538:J538"/>
    <mergeCell ref="E539:G539"/>
    <mergeCell ref="H539:J539"/>
    <mergeCell ref="E540:G540"/>
    <mergeCell ref="H540:J540"/>
    <mergeCell ref="E541:G541"/>
    <mergeCell ref="H541:J541"/>
    <mergeCell ref="E542:G542"/>
    <mergeCell ref="H542:J542"/>
    <mergeCell ref="E544:G544"/>
    <mergeCell ref="H544:J544"/>
    <mergeCell ref="E537:G537"/>
    <mergeCell ref="H537:J537"/>
    <mergeCell ref="E533:G533"/>
    <mergeCell ref="H533:J533"/>
    <mergeCell ref="E535:G535"/>
    <mergeCell ref="H535:J535"/>
    <mergeCell ref="E534:G534"/>
    <mergeCell ref="H534:J534"/>
    <mergeCell ref="E536:G536"/>
    <mergeCell ref="H536:J536"/>
    <mergeCell ref="A515:D515"/>
    <mergeCell ref="E532:G532"/>
    <mergeCell ref="H532:J532"/>
    <mergeCell ref="E526:G526"/>
    <mergeCell ref="H526:J526"/>
    <mergeCell ref="E527:G527"/>
    <mergeCell ref="H527:J527"/>
    <mergeCell ref="E528:G528"/>
    <mergeCell ref="H528:J528"/>
    <mergeCell ref="E529:G529"/>
    <mergeCell ref="H529:J529"/>
    <mergeCell ref="E530:G530"/>
    <mergeCell ref="H530:J530"/>
    <mergeCell ref="A516:A517"/>
    <mergeCell ref="D516:D517"/>
    <mergeCell ref="E516:E517"/>
    <mergeCell ref="F516:F517"/>
    <mergeCell ref="G516:G517"/>
    <mergeCell ref="H516:H517"/>
    <mergeCell ref="J516:J517"/>
    <mergeCell ref="E531:G531"/>
    <mergeCell ref="H531:J531"/>
    <mergeCell ref="A27:A28"/>
    <mergeCell ref="C27:C28"/>
    <mergeCell ref="D27:D28"/>
    <mergeCell ref="K27:K28"/>
    <mergeCell ref="L27:L28"/>
    <mergeCell ref="J27:J28"/>
    <mergeCell ref="A473:D473"/>
    <mergeCell ref="A474:A475"/>
    <mergeCell ref="D474:D475"/>
    <mergeCell ref="E474:E475"/>
    <mergeCell ref="F474:F475"/>
    <mergeCell ref="G474:G475"/>
    <mergeCell ref="H474:H475"/>
    <mergeCell ref="J474:J475"/>
    <mergeCell ref="L474:L475"/>
    <mergeCell ref="B18:K18"/>
    <mergeCell ref="B19:K19"/>
    <mergeCell ref="B20:K20"/>
    <mergeCell ref="B21:K21"/>
    <mergeCell ref="E24:F24"/>
    <mergeCell ref="G24:H24"/>
    <mergeCell ref="I24:J24"/>
    <mergeCell ref="E25:F25"/>
    <mergeCell ref="G25:H25"/>
    <mergeCell ref="I25:J25"/>
    <mergeCell ref="B22:D22"/>
    <mergeCell ref="E23:F23"/>
    <mergeCell ref="G23:H23"/>
    <mergeCell ref="I23:J23"/>
    <mergeCell ref="E22:L22"/>
    <mergeCell ref="L516:L517"/>
    <mergeCell ref="A523:L523"/>
    <mergeCell ref="E524:G524"/>
    <mergeCell ref="H524:J524"/>
    <mergeCell ref="E525:G525"/>
    <mergeCell ref="H525:J525"/>
    <mergeCell ref="B1:K1"/>
    <mergeCell ref="B2:K2"/>
    <mergeCell ref="B3:K3"/>
    <mergeCell ref="B4:K4"/>
    <mergeCell ref="B5:K5"/>
    <mergeCell ref="B6:K6"/>
    <mergeCell ref="B7:K7"/>
    <mergeCell ref="B8:K8"/>
    <mergeCell ref="A9:J9"/>
    <mergeCell ref="B14:C14"/>
    <mergeCell ref="A10:J10"/>
    <mergeCell ref="E12:G12"/>
    <mergeCell ref="E13:G13"/>
    <mergeCell ref="G14:J14"/>
    <mergeCell ref="B15:C15"/>
    <mergeCell ref="B16:C16"/>
    <mergeCell ref="E15:J15"/>
    <mergeCell ref="A17:J17"/>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2020-10-22T13:40:50Z</cp:lastPrinted>
  <dcterms:created xsi:type="dcterms:W3CDTF">2013-03-17T09:03:09Z</dcterms:created>
  <dcterms:modified xsi:type="dcterms:W3CDTF">2025-05-15T11:49:17Z</dcterms:modified>
</cp:coreProperties>
</file>